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showInkAnnotation="0"/>
  <mc:AlternateContent xmlns:mc="http://schemas.openxmlformats.org/markup-compatibility/2006">
    <mc:Choice Requires="x15">
      <x15ac:absPath xmlns:x15ac="http://schemas.microsoft.com/office/spreadsheetml/2010/11/ac" url="M:\Финансово-экономическое управление\Отдел тарифного регулирования\!Внутренние\2022 тарифы\Тарифная комиссия 2022\Протоколы\Протокол № 16 от 20.12.2022\"/>
    </mc:Choice>
  </mc:AlternateContent>
  <xr:revisionPtr revIDLastSave="0" documentId="13_ncr:1_{C3BAF3F2-7B9F-4C60-90F7-D768687DC20B}" xr6:coauthVersionLast="47" xr6:coauthVersionMax="47" xr10:uidLastSave="{00000000-0000-0000-0000-000000000000}"/>
  <bookViews>
    <workbookView xWindow="-120" yWindow="-120" windowWidth="29040" windowHeight="15840" tabRatio="764" activeTab="8" xr2:uid="{00000000-000D-0000-FFFF-FFFF00000000}"/>
  </bookViews>
  <sheets>
    <sheet name="КС" sheetId="1" r:id="rId1"/>
    <sheet name="ВМП" sheetId="2" r:id="rId2"/>
    <sheet name="Дневной стационар" sheetId="3" r:id="rId3"/>
    <sheet name="Посещения" sheetId="4" r:id="rId4"/>
    <sheet name="Обращения" sheetId="5" r:id="rId5"/>
    <sheet name="Неотложная помощь" sheetId="6" r:id="rId6"/>
    <sheet name="Реабилитация" sheetId="17" r:id="rId7"/>
    <sheet name="Скорая МП" sheetId="8" r:id="rId8"/>
    <sheet name="Услуги" sheetId="9" r:id="rId9"/>
    <sheet name="ПЭ - АПП" sheetId="10" state="hidden" r:id="rId10"/>
    <sheet name="ПЭ - АПП - Посещения" sheetId="11" state="hidden" r:id="rId11"/>
    <sheet name="ПЭ - АПП - Обращения" sheetId="12" state="hidden" r:id="rId12"/>
    <sheet name="ПЭ - КС" sheetId="13" state="hidden" r:id="rId13"/>
    <sheet name="ПЭ - КС 2" sheetId="14" state="hidden" r:id="rId14"/>
    <sheet name="ПЭ - ДС" sheetId="15" state="hidden" r:id="rId15"/>
    <sheet name="ПЭ - СЭ" sheetId="16" state="hidden" r:id="rId16"/>
  </sheets>
  <definedNames>
    <definedName name="Z_2B9D92B6_744B_4D66_98BD_A3612935BE6C_.wvu.Cols" localSheetId="11" hidden="1">'ПЭ - АПП - Обращения'!$AH:$AH</definedName>
    <definedName name="Z_2B9D92B6_744B_4D66_98BD_A3612935BE6C_.wvu.Cols" localSheetId="14" hidden="1">'ПЭ - ДС'!$S:$S</definedName>
    <definedName name="Z_2B9D92B6_744B_4D66_98BD_A3612935BE6C_.wvu.PrintArea" localSheetId="11" hidden="1">'ПЭ - АПП - Обращения'!$A$4:$AH$69</definedName>
    <definedName name="Z_2B9D92B6_744B_4D66_98BD_A3612935BE6C_.wvu.PrintArea" localSheetId="13" hidden="1">'ПЭ - КС 2'!$A$4:$AC$71</definedName>
    <definedName name="Z_2B9D92B6_744B_4D66_98BD_A3612935BE6C_.wvu.PrintTitles" localSheetId="10" hidden="1">'ПЭ - АПП - Посещения'!$A:$B</definedName>
    <definedName name="Z_2B9D92B6_744B_4D66_98BD_A3612935BE6C_.wvu.PrintTitles" localSheetId="13" hidden="1">'ПЭ - КС 2'!$4:$7</definedName>
    <definedName name="Z_2B9D92B6_744B_4D66_98BD_A3612935BE6C_.wvu.Rows" localSheetId="9" hidden="1">'ПЭ - АПП'!$19:$19,'ПЭ - АПП'!$41:$41,'ПЭ - АПП'!$45:$46,'ПЭ - АПП'!$53:$53,'ПЭ - АПП'!$58:$58</definedName>
    <definedName name="Z_2B9D92B6_744B_4D66_98BD_A3612935BE6C_.wvu.Rows" localSheetId="11" hidden="1">'ПЭ - АПП - Обращения'!$15:$15,'ПЭ - АПП - Обращения'!$19:$19,'ПЭ - АПП - Обращения'!$45:$46,'ПЭ - АПП - Обращения'!$53:$55,'ПЭ - АПП - Обращения'!$60:$69</definedName>
    <definedName name="Z_2B9D92B6_744B_4D66_98BD_A3612935BE6C_.wvu.Rows" localSheetId="10" hidden="1">'ПЭ - АПП - Посещения'!$19:$19,'ПЭ - АПП - Посещения'!$45:$46,'ПЭ - АПП - Посещения'!$48:$48,'ПЭ - АПП - Посещения'!$51:$51,'ПЭ - АПП - Посещения'!$53:$53,'ПЭ - АПП - Посещения'!$60:$69</definedName>
    <definedName name="Z_2B9D92B6_744B_4D66_98BD_A3612935BE6C_.wvu.Rows" localSheetId="14" hidden="1">'ПЭ - ДС'!$12:$12,'ПЭ - ДС'!$14:$14,'ПЭ - ДС'!$18:$19,'ПЭ - ДС'!$35:$35,'ПЭ - ДС'!$41:$41,'ПЭ - ДС'!$45:$52,'ПЭ - ДС'!$56:$56,'ПЭ - ДС'!$60:$63,'ПЭ - ДС'!$68:$69</definedName>
    <definedName name="Z_2B9D92B6_744B_4D66_98BD_A3612935BE6C_.wvu.Rows" localSheetId="12" hidden="1">'ПЭ - КС'!$12:$12,'ПЭ - КС'!$14:$15,'ПЭ - КС'!$18:$19,'ПЭ - КС'!$35:$35,'ПЭ - КС'!$41:$43,'ПЭ - КС'!$47:$56</definedName>
    <definedName name="Z_2B9D92B6_744B_4D66_98BD_A3612935BE6C_.wvu.Rows" localSheetId="13" hidden="1">'ПЭ - КС 2'!$12:$12,'ПЭ - КС 2'!$14:$15,'ПЭ - КС 2'!$18:$19,'ПЭ - КС 2'!$35:$35,'ПЭ - КС 2'!$41:$43,'ПЭ - КС 2'!$47:$56,'ПЭ - КС 2'!$58:$58,'ПЭ - КС 2'!$60:$69,'ПЭ - КС 2'!#REF!,'ПЭ - КС 2'!$71:$71</definedName>
    <definedName name="Z_2B9D92B6_744B_4D66_98BD_A3612935BE6C_.wvu.Rows" localSheetId="15" hidden="1">'ПЭ - СЭ'!$19:$19,'ПЭ - СЭ'!$41:$41,'ПЭ - СЭ'!$46:$46,'ПЭ - СЭ'!$69:$69</definedName>
    <definedName name="Z_4499D588_D746_460C_B784_E74856D3B233_.wvu.Cols" localSheetId="5" hidden="1">'Неотложная помощь'!#REF!</definedName>
    <definedName name="Z_4499D588_D746_460C_B784_E74856D3B233_.wvu.Cols" localSheetId="6" hidden="1">Реабилитация!#REF!</definedName>
    <definedName name="Z_4499D588_D746_460C_B784_E74856D3B233_.wvu.Cols" localSheetId="7" hidden="1">'Скорая МП'!$C:$C</definedName>
    <definedName name="Z_4499D588_D746_460C_B784_E74856D3B233_.wvu.PrintArea" localSheetId="8" hidden="1">Услуги!$A$4:$O$93</definedName>
    <definedName name="Z_4499D588_D746_460C_B784_E74856D3B233_.wvu.PrintTitles" localSheetId="2" hidden="1">'Дневной стационар'!$A:$B</definedName>
    <definedName name="Z_4499D588_D746_460C_B784_E74856D3B233_.wvu.PrintTitles" localSheetId="0" hidden="1">КС!$A:$B</definedName>
    <definedName name="Z_4499D588_D746_460C_B784_E74856D3B233_.wvu.PrintTitles" localSheetId="4" hidden="1">Обращения!$A:$B</definedName>
    <definedName name="Z_4499D588_D746_460C_B784_E74856D3B233_.wvu.PrintTitles" localSheetId="3" hidden="1">Посещения!$A:$B</definedName>
    <definedName name="Z_4499D588_D746_460C_B784_E74856D3B233_.wvu.PrintTitles" localSheetId="15" hidden="1">'ПЭ - СЭ'!$4:$7</definedName>
    <definedName name="Z_4499D588_D746_460C_B784_E74856D3B233_.wvu.PrintTitles" localSheetId="8" hidden="1">Услуги!$A:$B</definedName>
    <definedName name="Z_4499D588_D746_460C_B784_E74856D3B233_.wvu.Rows" localSheetId="5" hidden="1">'Неотложная помощь'!$13:$17,'Неотложная помощь'!$19:$21,'Неотложная помощь'!$37:$37,'Неотложная помощь'!$44:$44,'Неотложная помощь'!$49:$83</definedName>
    <definedName name="Z_4499D588_D746_460C_B784_E74856D3B233_.wvu.Rows" localSheetId="4" hidden="1">Обращения!$17:$17,Обращения!$21:$21,Обращения!$59:$59,Обращения!$61:$70,Обращения!$75:$77</definedName>
    <definedName name="Z_4499D588_D746_460C_B784_E74856D3B233_.wvu.Rows" localSheetId="9" hidden="1">'ПЭ - АПП'!$1:$2</definedName>
    <definedName name="Z_4499D588_D746_460C_B784_E74856D3B233_.wvu.Rows" localSheetId="11" hidden="1">'ПЭ - АПП - Обращения'!$1:$3</definedName>
    <definedName name="Z_4499D588_D746_460C_B784_E74856D3B233_.wvu.Rows" localSheetId="10" hidden="1">'ПЭ - АПП - Посещения'!$1:$3</definedName>
    <definedName name="Z_4499D588_D746_460C_B784_E74856D3B233_.wvu.Rows" localSheetId="14" hidden="1">'ПЭ - ДС'!$1:$2,'ПЭ - ДС'!$79:$80</definedName>
    <definedName name="Z_4499D588_D746_460C_B784_E74856D3B233_.wvu.Rows" localSheetId="12" hidden="1">'ПЭ - КС'!$1:$2</definedName>
    <definedName name="Z_4499D588_D746_460C_B784_E74856D3B233_.wvu.Rows" localSheetId="13" hidden="1">'ПЭ - КС 2'!$1:$3,'ПЭ - КС 2'!$79:$81</definedName>
    <definedName name="Z_4499D588_D746_460C_B784_E74856D3B233_.wvu.Rows" localSheetId="15" hidden="1">'ПЭ - СЭ'!$1:$3</definedName>
    <definedName name="Z_4499D588_D746_460C_B784_E74856D3B233_.wvu.Rows" localSheetId="6" hidden="1">Реабилитация!$13:$17,Реабилитация!$19:$21,Реабилитация!$37:$37,Реабилитация!$44:$44,Реабилитация!$49:$83</definedName>
    <definedName name="Z_4499D588_D746_460C_B784_E74856D3B233_.wvu.Rows" localSheetId="7" hidden="1">'Скорая МП'!$11:$20,'Скорая МП'!$22:$23,'Скорая МП'!$37:$37,'Скорая МП'!$44:$83</definedName>
    <definedName name="Z_4499D588_D746_460C_B784_E74856D3B233_.wvu.Rows" localSheetId="8" hidden="1">Услуги!$15:$15,Услуги!$21:$21</definedName>
    <definedName name="Z_601D8314_EBDA_44B1_8E6E_347EDBEADC8C_.wvu.Cols" localSheetId="10" hidden="1">'ПЭ - АПП - Посещения'!$C:$Y</definedName>
    <definedName name="Z_601D8314_EBDA_44B1_8E6E_347EDBEADC8C_.wvu.PrintTitles" localSheetId="15" hidden="1">'ПЭ - СЭ'!$4:$7</definedName>
    <definedName name="Z_6BD6499E_5662_4CC5_8D7A_C6B3594CACB9_.wvu.Cols" localSheetId="0" hidden="1">КС!#REF!</definedName>
    <definedName name="Z_6BD6499E_5662_4CC5_8D7A_C6B3594CACB9_.wvu.Cols" localSheetId="14" hidden="1">'ПЭ - ДС'!$C:$G</definedName>
    <definedName name="Z_6BD6499E_5662_4CC5_8D7A_C6B3594CACB9_.wvu.PrintArea" localSheetId="8" hidden="1">Услуги!$A$4:$O$93</definedName>
    <definedName name="Z_6BD6499E_5662_4CC5_8D7A_C6B3594CACB9_.wvu.PrintTitles" localSheetId="2" hidden="1">'Дневной стационар'!$A:$B</definedName>
    <definedName name="Z_6BD6499E_5662_4CC5_8D7A_C6B3594CACB9_.wvu.PrintTitles" localSheetId="0" hidden="1">КС!$A:$B</definedName>
    <definedName name="Z_6BD6499E_5662_4CC5_8D7A_C6B3594CACB9_.wvu.PrintTitles" localSheetId="4" hidden="1">Обращения!$A:$B</definedName>
    <definedName name="Z_6BD6499E_5662_4CC5_8D7A_C6B3594CACB9_.wvu.PrintTitles" localSheetId="3" hidden="1">Посещения!$A:$B</definedName>
    <definedName name="Z_6BD6499E_5662_4CC5_8D7A_C6B3594CACB9_.wvu.PrintTitles" localSheetId="15" hidden="1">'ПЭ - СЭ'!$4:$7</definedName>
    <definedName name="Z_6BD6499E_5662_4CC5_8D7A_C6B3594CACB9_.wvu.PrintTitles" localSheetId="8" hidden="1">Услуги!$A:$B</definedName>
    <definedName name="Z_6BD6499E_5662_4CC5_8D7A_C6B3594CACB9_.wvu.Rows" localSheetId="2" hidden="1">'Дневной стационар'!$15:$15,'Дневной стационар'!$17:$17,'Дневной стационар'!$21:$22,'Дневной стационар'!$38:$38,'Дневной стационар'!$52:$56,'Дневной стационар'!$59:$59,'Дневной стационар'!$63:$65</definedName>
    <definedName name="Z_6BD6499E_5662_4CC5_8D7A_C6B3594CACB9_.wvu.Rows" localSheetId="5" hidden="1">'Неотложная помощь'!$13:$18,'Неотложная помощь'!$20:$22,'Неотложная помощь'!$38:$38,'Неотложная помощь'!$44:$44,'Неотложная помощь'!$50:$58,'Неотложная помощь'!$60:$81</definedName>
    <definedName name="Z_6BD6499E_5662_4CC5_8D7A_C6B3594CACB9_.wvu.Rows" localSheetId="6" hidden="1">Реабилитация!$13:$18,Реабилитация!$20:$22,Реабилитация!$38:$38,Реабилитация!$44:$44,Реабилитация!$50:$58,Реабилитация!$60:$81</definedName>
    <definedName name="Z_6BD6499E_5662_4CC5_8D7A_C6B3594CACB9_.wvu.Rows" localSheetId="7" hidden="1">'Скорая МП'!$11:$21,'Скорая МП'!$23:$24,'Скорая МП'!$38:$38,'Скорая МП'!$44:$81</definedName>
    <definedName name="Z_6BD6499E_5662_4CC5_8D7A_C6B3594CACB9_.wvu.Rows" localSheetId="8" hidden="1">Услуги!$15:$15,Услуги!$21:$21,Услуги!$38:$38</definedName>
    <definedName name="Z_C4D6C07A_4415_45C5_9FEC_89024377C978_.wvu.PrintTitles" localSheetId="15" hidden="1">'ПЭ - СЭ'!$4:$7</definedName>
    <definedName name="Z_D371F323_5F9A_4FCB_9857_B61E474A5B6C_.wvu.Cols" localSheetId="0" hidden="1">КС!#REF!</definedName>
    <definedName name="Z_D371F323_5F9A_4FCB_9857_B61E474A5B6C_.wvu.PrintArea" localSheetId="8" hidden="1">Услуги!$A$4:$O$93</definedName>
    <definedName name="Z_D371F323_5F9A_4FCB_9857_B61E474A5B6C_.wvu.PrintTitles" localSheetId="2" hidden="1">'Дневной стационар'!$A:$B</definedName>
    <definedName name="Z_D371F323_5F9A_4FCB_9857_B61E474A5B6C_.wvu.PrintTitles" localSheetId="0" hidden="1">КС!$A:$B</definedName>
    <definedName name="Z_D371F323_5F9A_4FCB_9857_B61E474A5B6C_.wvu.PrintTitles" localSheetId="4" hidden="1">Обращения!$A:$B</definedName>
    <definedName name="Z_D371F323_5F9A_4FCB_9857_B61E474A5B6C_.wvu.PrintTitles" localSheetId="3" hidden="1">Посещения!$A:$B</definedName>
    <definedName name="Z_D371F323_5F9A_4FCB_9857_B61E474A5B6C_.wvu.PrintTitles" localSheetId="8" hidden="1">Услуги!$A:$B</definedName>
    <definedName name="Z_D371F323_5F9A_4FCB_9857_B61E474A5B6C_.wvu.Rows" localSheetId="2" hidden="1">'Дневной стационар'!$15:$15,'Дневной стационар'!$17:$17,'Дневной стационар'!$21:$22,'Дневной стационар'!$38:$38,'Дневной стационар'!$52:$56,'Дневной стационар'!$59:$59,'Дневной стационар'!$63:$65</definedName>
    <definedName name="Z_D371F323_5F9A_4FCB_9857_B61E474A5B6C_.wvu.Rows" localSheetId="7" hidden="1">'Скорая МП'!$11:$21,'Скорая МП'!$23:$24,'Скорая МП'!$38:$38,'Скорая МП'!$44:$81</definedName>
    <definedName name="Z_D371F323_5F9A_4FCB_9857_B61E474A5B6C_.wvu.Rows" localSheetId="8" hidden="1">Услуги!$15:$15,Услуги!$21:$21,Услуги!$38:$38</definedName>
    <definedName name="Z_DCE23167_388D_43BA_BB55_D0AE14905B15_.wvu.Cols" localSheetId="2" hidden="1">'Дневной стационар'!#REF!,'Дневной стационар'!#REF!</definedName>
    <definedName name="Z_DCE23167_388D_43BA_BB55_D0AE14905B15_.wvu.Cols" localSheetId="0" hidden="1">КС!#REF!,КС!$C:$C,КС!$D:$E,КС!$F:$G,КС!#REF!</definedName>
    <definedName name="Z_DCE23167_388D_43BA_BB55_D0AE14905B15_.wvu.Cols" localSheetId="5" hidden="1">'Неотложная помощь'!#REF!,'Неотложная помощь'!#REF!</definedName>
    <definedName name="Z_DCE23167_388D_43BA_BB55_D0AE14905B15_.wvu.Cols" localSheetId="4" hidden="1">Обращения!#REF!,Обращения!$C:$C,Обращения!$D:$D,Обращения!$E:$E,Обращения!$F:$F,Обращения!#REF!</definedName>
    <definedName name="Z_DCE23167_388D_43BA_BB55_D0AE14905B15_.wvu.Cols" localSheetId="3" hidden="1">Посещения!#REF!,Посещения!$C:$C,Посещения!$D:$D,Посещения!$E:$E,Посещения!$F:$H,Посещения!$I:$I,Посещения!$J:$J,Посещения!#REF!</definedName>
    <definedName name="Z_DCE23167_388D_43BA_BB55_D0AE14905B15_.wvu.Cols" localSheetId="6" hidden="1">Реабилитация!#REF!,Реабилитация!#REF!</definedName>
    <definedName name="Z_DCE23167_388D_43BA_BB55_D0AE14905B15_.wvu.Cols" localSheetId="7" hidden="1">'Скорая МП'!$C:$C,'Скорая МП'!$D:$D,'Скорая МП'!$E:$E,'Скорая МП'!#REF!</definedName>
    <definedName name="Z_DCE23167_388D_43BA_BB55_D0AE14905B15_.wvu.Cols" localSheetId="8" hidden="1">Услуги!#REF!,Услуги!#REF!,Услуги!#REF!,Услуги!$D:$E,Услуги!$F:$F,Услуги!$G:$G,Услуги!$H:$H,Услуги!$I:$I,Услуги!$J:$J,Услуги!$K:$K,Услуги!$L:$L,Услуги!#REF!</definedName>
    <definedName name="Z_DCE23167_388D_43BA_BB55_D0AE14905B15_.wvu.PrintTitles" localSheetId="2" hidden="1">'Дневной стационар'!$A:$B</definedName>
    <definedName name="Z_DCE23167_388D_43BA_BB55_D0AE14905B15_.wvu.PrintTitles" localSheetId="0" hidden="1">КС!$A:$B</definedName>
    <definedName name="Z_DCE23167_388D_43BA_BB55_D0AE14905B15_.wvu.PrintTitles" localSheetId="4" hidden="1">Обращения!$A:$B</definedName>
    <definedName name="Z_DCE23167_388D_43BA_BB55_D0AE14905B15_.wvu.PrintTitles" localSheetId="3" hidden="1">Посещения!$A:$B</definedName>
    <definedName name="Z_DCE23167_388D_43BA_BB55_D0AE14905B15_.wvu.PrintTitles" localSheetId="8" hidden="1">Услуги!$A:$B</definedName>
    <definedName name="Z_FDEAECBE_33AC_40ED_8C2A_9D7FD7B54355_.wvu.Cols" localSheetId="2" hidden="1">'Дневной стационар'!#REF!</definedName>
    <definedName name="Z_FDEAECBE_33AC_40ED_8C2A_9D7FD7B54355_.wvu.Cols" localSheetId="0" hidden="1">КС!$C:$C,КС!#REF!,КС!#REF!</definedName>
    <definedName name="Z_FDEAECBE_33AC_40ED_8C2A_9D7FD7B54355_.wvu.Cols" localSheetId="5" hidden="1">'Неотложная помощь'!#REF!</definedName>
    <definedName name="Z_FDEAECBE_33AC_40ED_8C2A_9D7FD7B54355_.wvu.Cols" localSheetId="4" hidden="1">Обращения!$C:$C,Обращения!#REF!,Обращения!$E:$E,Обращения!#REF!</definedName>
    <definedName name="Z_FDEAECBE_33AC_40ED_8C2A_9D7FD7B54355_.wvu.Cols" localSheetId="3" hidden="1">Посещения!$C:$C,Посещения!#REF!,Посещения!$E:$H,Посещения!#REF!,Посещения!#REF!</definedName>
    <definedName name="Z_FDEAECBE_33AC_40ED_8C2A_9D7FD7B54355_.wvu.Cols" localSheetId="13" hidden="1">'ПЭ - КС 2'!$N:$P</definedName>
    <definedName name="Z_FDEAECBE_33AC_40ED_8C2A_9D7FD7B54355_.wvu.Cols" localSheetId="6" hidden="1">Реабилитация!#REF!</definedName>
    <definedName name="Z_FDEAECBE_33AC_40ED_8C2A_9D7FD7B54355_.wvu.Cols" localSheetId="7" hidden="1">'Скорая МП'!$C:$D,'Скорая МП'!#REF!</definedName>
    <definedName name="Z_FDEAECBE_33AC_40ED_8C2A_9D7FD7B54355_.wvu.Cols" localSheetId="8" hidden="1">Услуги!#REF!,Услуги!#REF!,Услуги!#REF!,Услуги!#REF!,Услуги!#REF!,Услуги!#REF!,Услуги!#REF!,Услуги!#REF!,Услуги!#REF!,Услуги!#REF!,Услуги!#REF!,Услуги!#REF!,Услуги!#REF!,Услуги!#REF!,Услуги!#REF!,Услуги!#REF!</definedName>
    <definedName name="Z_FDEAECBE_33AC_40ED_8C2A_9D7FD7B54355_.wvu.PrintArea" localSheetId="8" hidden="1">Услуги!$A$4:$P$93</definedName>
    <definedName name="Z_FDEAECBE_33AC_40ED_8C2A_9D7FD7B54355_.wvu.PrintTitles" localSheetId="2" hidden="1">'Дневной стационар'!$A:$B</definedName>
    <definedName name="Z_FDEAECBE_33AC_40ED_8C2A_9D7FD7B54355_.wvu.PrintTitles" localSheetId="0" hidden="1">КС!$A:$B</definedName>
    <definedName name="Z_FDEAECBE_33AC_40ED_8C2A_9D7FD7B54355_.wvu.PrintTitles" localSheetId="4" hidden="1">Обращения!$A:$B</definedName>
    <definedName name="Z_FDEAECBE_33AC_40ED_8C2A_9D7FD7B54355_.wvu.PrintTitles" localSheetId="3" hidden="1">Посещения!$A:$B</definedName>
    <definedName name="Z_FDEAECBE_33AC_40ED_8C2A_9D7FD7B54355_.wvu.PrintTitles" localSheetId="13" hidden="1">'ПЭ - КС 2'!$A:$B</definedName>
    <definedName name="Z_FDEAECBE_33AC_40ED_8C2A_9D7FD7B54355_.wvu.PrintTitles" localSheetId="15" hidden="1">'ПЭ - СЭ'!$4:$7</definedName>
    <definedName name="Z_FDEAECBE_33AC_40ED_8C2A_9D7FD7B54355_.wvu.PrintTitles" localSheetId="8" hidden="1">Услуги!$A:$B</definedName>
    <definedName name="Z_FDEAECBE_33AC_40ED_8C2A_9D7FD7B54355_.wvu.Rows" localSheetId="2" hidden="1">'Дневной стационар'!$15:$15,'Дневной стационар'!$17:$17</definedName>
    <definedName name="Z_FDEAECBE_33AC_40ED_8C2A_9D7FD7B54355_.wvu.Rows" localSheetId="9" hidden="1">'ПЭ - АПП'!$1:$3</definedName>
    <definedName name="Z_FDEAECBE_33AC_40ED_8C2A_9D7FD7B54355_.wvu.Rows" localSheetId="12" hidden="1">'ПЭ - КС'!$1:$3</definedName>
    <definedName name="Z_FDEAECBE_33AC_40ED_8C2A_9D7FD7B54355_.wvu.Rows" localSheetId="13" hidden="1">'ПЭ - КС 2'!$42:$44,'ПЭ - КС 2'!$60:$72,'ПЭ - КС 2'!$78:$78</definedName>
    <definedName name="Z_FDEAECBE_33AC_40ED_8C2A_9D7FD7B54355_.wvu.Rows" localSheetId="15" hidden="1">'ПЭ - СЭ'!$1:$3</definedName>
    <definedName name="_xlnm.Print_Titles" localSheetId="2">'Дневной стационар'!$A:$B</definedName>
    <definedName name="_xlnm.Print_Titles" localSheetId="0">КС!$A:$B</definedName>
    <definedName name="_xlnm.Print_Titles" localSheetId="4">Обращения!$A:$B</definedName>
    <definedName name="_xlnm.Print_Titles" localSheetId="3">Посещения!$A:$B</definedName>
    <definedName name="_xlnm.Print_Titles" localSheetId="15">'ПЭ - СЭ'!$4:$7</definedName>
    <definedName name="_xlnm.Print_Titles" localSheetId="6">Реабилитация!$A:$B</definedName>
    <definedName name="_xlnm.Print_Titles" localSheetId="7">'Скорая МП'!$A:$B</definedName>
    <definedName name="_xlnm.Print_Titles" localSheetId="8">Услуги!$A:$B</definedName>
    <definedName name="_xlnm.Print_Area" localSheetId="2">'Дневной стационар'!$A$1:$E$93</definedName>
    <definedName name="_xlnm.Print_Area" localSheetId="4">Обращения!$A$1:$H$93</definedName>
    <definedName name="_xlnm.Print_Area" localSheetId="7">'Скорая МП'!$A$1:$F$93</definedName>
    <definedName name="_xlnm.Print_Area" localSheetId="8">Услуги!$A$1:$Q$93</definedName>
  </definedNames>
  <calcPr calcId="191029"/>
  <customWorkbookViews>
    <customWorkbookView name="Чистобаева Виктория Александровна - Личное представление" guid="{4499D588-D746-460C-B784-E74856D3B233}" mergeInterval="0" personalView="1" maximized="1" windowWidth="1916" windowHeight="854" tabRatio="921" activeSheetId="8" showComments="commIndAndComment"/>
    <customWorkbookView name="Громова Ольга Владимировна - Личное представление" guid="{6BD6499E-5662-4CC5-8D7A-C6B3594CACB9}" mergeInterval="0" personalView="1" maximized="1" xWindow="-8" yWindow="-8" windowWidth="1936" windowHeight="1056" tabRatio="921" activeSheetId="9"/>
    <customWorkbookView name="Иванова Алла Валентиновна - Личное представление" guid="{D371F323-5F9A-4FCB-9857-B61E474A5B6C}" mergeInterval="0" personalView="1" maximized="1" xWindow="-8" yWindow="-8" windowWidth="1936" windowHeight="1056" activeSheetId="5"/>
    <customWorkbookView name="Ярова Екатерина Сергеевна - Личное представление" guid="{21302629-31F7-479C-9F89-233C9BDD4748}" mergeInterval="0" personalView="1" maximized="1" xWindow="-8" yWindow="-8" windowWidth="1936" windowHeight="1056" activeSheetId="5"/>
    <customWorkbookView name="Брыченкова Марина Евгеньевна - Личное представление" guid="{DCE23167-388D-43BA-BB55-D0AE14905B15}" mergeInterval="0" personalView="1" maximized="1" windowWidth="1916" windowHeight="794" activeSheetId="3"/>
    <customWorkbookView name="Смирнова Ксения Викторовна - Личное представление" guid="{FDEAECBE-33AC-40ED-8C2A-9D7FD7B54355}" mergeInterval="0" personalView="1" maximized="1" windowWidth="1916" windowHeight="820" tabRatio="896" activeSheetId="1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13" l="1"/>
  <c r="B9" i="13"/>
  <c r="A10" i="13"/>
  <c r="B10" i="13"/>
  <c r="A11" i="13"/>
  <c r="B11" i="13"/>
  <c r="A12" i="13"/>
  <c r="B12" i="13"/>
  <c r="A13" i="13"/>
  <c r="B13" i="13"/>
  <c r="A14" i="13"/>
  <c r="B14" i="13"/>
  <c r="A15" i="13"/>
  <c r="B15" i="13"/>
  <c r="A16" i="13"/>
  <c r="B16" i="13"/>
  <c r="A17" i="13"/>
  <c r="B17" i="13"/>
  <c r="A18" i="13"/>
  <c r="B18" i="13"/>
  <c r="A19" i="13"/>
  <c r="B19" i="13"/>
  <c r="A20" i="13"/>
  <c r="B20" i="13"/>
  <c r="A21" i="13"/>
  <c r="B21" i="13"/>
  <c r="A22" i="13"/>
  <c r="B22" i="13"/>
  <c r="A23" i="13"/>
  <c r="B23" i="13"/>
  <c r="A24" i="13"/>
  <c r="B24" i="13"/>
  <c r="A25" i="13"/>
  <c r="B25" i="13"/>
  <c r="A26" i="13"/>
  <c r="B26" i="13"/>
  <c r="A27" i="13"/>
  <c r="B27" i="13"/>
  <c r="A28" i="13"/>
  <c r="B28" i="13"/>
  <c r="A29" i="13"/>
  <c r="B29" i="13"/>
  <c r="A30" i="13"/>
  <c r="B30" i="13"/>
  <c r="A31" i="13"/>
  <c r="B31" i="13"/>
  <c r="A32" i="13"/>
  <c r="B32" i="13"/>
  <c r="A33" i="13"/>
  <c r="B33" i="13"/>
  <c r="A34" i="13"/>
  <c r="B34" i="13"/>
  <c r="A35" i="13"/>
  <c r="B35" i="13"/>
  <c r="A36" i="13"/>
  <c r="B36" i="13"/>
  <c r="A37" i="13"/>
  <c r="B37" i="13"/>
  <c r="A38" i="13"/>
  <c r="B38" i="13"/>
  <c r="A39" i="13"/>
  <c r="B39" i="13"/>
  <c r="A40" i="13"/>
  <c r="B40" i="13"/>
  <c r="A41" i="13"/>
  <c r="B41" i="13"/>
  <c r="A42" i="13"/>
  <c r="B42" i="13"/>
  <c r="A43" i="13"/>
  <c r="B43" i="13"/>
  <c r="A44" i="13"/>
  <c r="B44" i="13"/>
  <c r="A45" i="13"/>
  <c r="B45" i="13"/>
  <c r="A46" i="13"/>
  <c r="B46" i="13"/>
  <c r="A47" i="13"/>
  <c r="B47" i="13"/>
  <c r="A48" i="13"/>
  <c r="B48" i="13"/>
  <c r="A49" i="13"/>
  <c r="B49" i="13"/>
  <c r="A50" i="13"/>
  <c r="B50" i="13"/>
  <c r="A51" i="13"/>
  <c r="B51" i="13"/>
  <c r="A52" i="13"/>
  <c r="B52" i="13"/>
  <c r="A53" i="13"/>
  <c r="B53" i="13"/>
  <c r="A54" i="13"/>
  <c r="B54" i="13"/>
  <c r="A55" i="13"/>
  <c r="B55" i="13"/>
  <c r="A56" i="13"/>
  <c r="B56" i="13"/>
  <c r="A57" i="13"/>
  <c r="B57" i="13"/>
  <c r="A58" i="13"/>
  <c r="B58" i="13"/>
  <c r="A59" i="13"/>
  <c r="B59" i="13"/>
  <c r="A60" i="13"/>
  <c r="B60" i="13"/>
  <c r="A61" i="13"/>
  <c r="B61" i="13"/>
  <c r="A62" i="13"/>
  <c r="B62" i="13"/>
  <c r="A63" i="13"/>
  <c r="B63" i="13"/>
  <c r="A64" i="13"/>
  <c r="B64" i="13"/>
  <c r="A65" i="13"/>
  <c r="B65" i="13"/>
  <c r="A66" i="13"/>
  <c r="B66" i="13"/>
  <c r="A67" i="13"/>
  <c r="B67" i="13"/>
  <c r="A68" i="13"/>
  <c r="B68" i="13"/>
  <c r="A69" i="13"/>
  <c r="B69" i="13"/>
  <c r="A70" i="13"/>
  <c r="B70" i="13"/>
  <c r="A71" i="13"/>
  <c r="B71" i="13"/>
  <c r="A72" i="13"/>
  <c r="B72" i="13"/>
  <c r="A73" i="13"/>
  <c r="B73" i="13"/>
  <c r="A74" i="13"/>
  <c r="B74" i="13"/>
  <c r="A75" i="13"/>
  <c r="B75" i="13"/>
  <c r="A76" i="13"/>
  <c r="B76" i="13"/>
  <c r="A77" i="13"/>
  <c r="B77" i="13"/>
  <c r="A78" i="13"/>
  <c r="B78" i="13"/>
  <c r="A79" i="13"/>
  <c r="B79" i="13"/>
  <c r="A80" i="13"/>
  <c r="B80" i="13"/>
  <c r="B8" i="13"/>
  <c r="A8" i="13"/>
  <c r="P9" i="15"/>
  <c r="P10" i="15"/>
  <c r="P11" i="15"/>
  <c r="P12" i="15"/>
  <c r="P13" i="15"/>
  <c r="P14" i="15"/>
  <c r="P15" i="15"/>
  <c r="P16" i="15"/>
  <c r="P17" i="15"/>
  <c r="P18" i="15"/>
  <c r="P19" i="15"/>
  <c r="P20" i="15"/>
  <c r="P21" i="15"/>
  <c r="P22" i="15"/>
  <c r="P23" i="15"/>
  <c r="P24" i="15"/>
  <c r="P25" i="15"/>
  <c r="P26" i="15"/>
  <c r="P27" i="15"/>
  <c r="P28" i="15"/>
  <c r="P29" i="15"/>
  <c r="P30" i="15"/>
  <c r="P31" i="15"/>
  <c r="P32" i="15"/>
  <c r="P33" i="15"/>
  <c r="P34" i="15"/>
  <c r="P35" i="15"/>
  <c r="P36" i="15"/>
  <c r="P37" i="15"/>
  <c r="P38" i="15"/>
  <c r="P39" i="15"/>
  <c r="P40" i="15"/>
  <c r="P41" i="15"/>
  <c r="P42" i="15"/>
  <c r="P43" i="15"/>
  <c r="P44" i="15"/>
  <c r="P45" i="15"/>
  <c r="P46" i="15"/>
  <c r="P47" i="15"/>
  <c r="P48" i="15"/>
  <c r="P49" i="15"/>
  <c r="P50" i="15"/>
  <c r="P51" i="15"/>
  <c r="P52" i="15"/>
  <c r="P53" i="15"/>
  <c r="P54" i="15"/>
  <c r="P55" i="15"/>
  <c r="P56" i="15"/>
  <c r="P57" i="15"/>
  <c r="P58" i="15"/>
  <c r="P59" i="15"/>
  <c r="P60" i="15"/>
  <c r="P61" i="15"/>
  <c r="P62" i="15"/>
  <c r="P63" i="15"/>
  <c r="P64" i="15"/>
  <c r="P65" i="15"/>
  <c r="P66" i="15"/>
  <c r="P67" i="15"/>
  <c r="P68" i="15"/>
  <c r="P69" i="15"/>
  <c r="P70" i="15"/>
  <c r="P71" i="15"/>
  <c r="P72" i="15"/>
  <c r="P73" i="15"/>
  <c r="P74" i="15"/>
  <c r="P75" i="15"/>
  <c r="P76" i="15"/>
  <c r="P77" i="15"/>
  <c r="P78" i="15"/>
  <c r="P79" i="15"/>
  <c r="P80" i="15"/>
  <c r="P8" i="15"/>
  <c r="O9" i="15"/>
  <c r="O10" i="15"/>
  <c r="O11" i="15"/>
  <c r="O12" i="15"/>
  <c r="O13" i="15"/>
  <c r="O14" i="15"/>
  <c r="O15" i="15"/>
  <c r="O16" i="15"/>
  <c r="O17" i="15"/>
  <c r="O18" i="15"/>
  <c r="O19" i="15"/>
  <c r="O20" i="15"/>
  <c r="O21" i="15"/>
  <c r="O22" i="15"/>
  <c r="O23" i="15"/>
  <c r="O24" i="15"/>
  <c r="O25" i="15"/>
  <c r="O26" i="15"/>
  <c r="O27" i="15"/>
  <c r="O28" i="15"/>
  <c r="O29" i="15"/>
  <c r="O30" i="15"/>
  <c r="O31" i="15"/>
  <c r="O32" i="15"/>
  <c r="O33" i="15"/>
  <c r="O34" i="15"/>
  <c r="O35" i="15"/>
  <c r="O36" i="15"/>
  <c r="O37" i="15"/>
  <c r="O38" i="15"/>
  <c r="O39" i="15"/>
  <c r="O40" i="15"/>
  <c r="O41" i="15"/>
  <c r="O42" i="15"/>
  <c r="O43" i="15"/>
  <c r="O44" i="15"/>
  <c r="O45" i="15"/>
  <c r="O46" i="15"/>
  <c r="O47" i="15"/>
  <c r="O48" i="15"/>
  <c r="O49" i="15"/>
  <c r="O50" i="15"/>
  <c r="O51" i="15"/>
  <c r="O52" i="15"/>
  <c r="O53" i="15"/>
  <c r="O54" i="15"/>
  <c r="O55" i="15"/>
  <c r="O56" i="15"/>
  <c r="O57" i="15"/>
  <c r="O58" i="15"/>
  <c r="O59" i="15"/>
  <c r="O60" i="15"/>
  <c r="O61" i="15"/>
  <c r="O62" i="15"/>
  <c r="O63" i="15"/>
  <c r="O64" i="15"/>
  <c r="O65" i="15"/>
  <c r="O66" i="15"/>
  <c r="O67" i="15"/>
  <c r="O68" i="15"/>
  <c r="O69" i="15"/>
  <c r="O70" i="15"/>
  <c r="O71" i="15"/>
  <c r="O72" i="15"/>
  <c r="O73" i="15"/>
  <c r="O74" i="15"/>
  <c r="O75" i="15"/>
  <c r="O76" i="15"/>
  <c r="O77" i="15"/>
  <c r="O78" i="15"/>
  <c r="O79" i="15"/>
  <c r="O80" i="15"/>
  <c r="O8" i="15"/>
  <c r="U9" i="15"/>
  <c r="U10" i="15"/>
  <c r="U11" i="15"/>
  <c r="U12" i="15"/>
  <c r="U13" i="15"/>
  <c r="U14" i="15"/>
  <c r="U15" i="15"/>
  <c r="U16" i="15"/>
  <c r="U17" i="15"/>
  <c r="U18" i="15"/>
  <c r="U19" i="15"/>
  <c r="U20" i="15"/>
  <c r="U21" i="15"/>
  <c r="U22" i="15"/>
  <c r="U23" i="15"/>
  <c r="U24" i="15"/>
  <c r="U25" i="15"/>
  <c r="U26" i="15"/>
  <c r="U27" i="15"/>
  <c r="U28" i="15"/>
  <c r="U29" i="15"/>
  <c r="U30" i="15"/>
  <c r="U31" i="15"/>
  <c r="U32" i="15"/>
  <c r="U33" i="15"/>
  <c r="U34" i="15"/>
  <c r="U35" i="15"/>
  <c r="U36" i="15"/>
  <c r="U37" i="15"/>
  <c r="U38" i="15"/>
  <c r="U39" i="15"/>
  <c r="U40" i="15"/>
  <c r="U41" i="15"/>
  <c r="U42" i="15"/>
  <c r="U43" i="15"/>
  <c r="U44" i="15"/>
  <c r="U45" i="15"/>
  <c r="U46" i="15"/>
  <c r="U47" i="15"/>
  <c r="U48" i="15"/>
  <c r="U49" i="15"/>
  <c r="U50" i="15"/>
  <c r="U51" i="15"/>
  <c r="U52" i="15"/>
  <c r="U53" i="15"/>
  <c r="U54" i="15"/>
  <c r="U55" i="15"/>
  <c r="U56" i="15"/>
  <c r="U57" i="15"/>
  <c r="U58" i="15"/>
  <c r="U59" i="15"/>
  <c r="U60" i="15"/>
  <c r="U61" i="15"/>
  <c r="U62" i="15"/>
  <c r="U63" i="15"/>
  <c r="U64" i="15"/>
  <c r="U65" i="15"/>
  <c r="U66" i="15"/>
  <c r="U67" i="15"/>
  <c r="U68" i="15"/>
  <c r="U69" i="15"/>
  <c r="U70" i="15"/>
  <c r="U71" i="15"/>
  <c r="U72" i="15"/>
  <c r="U73" i="15"/>
  <c r="U74" i="15"/>
  <c r="U75" i="15"/>
  <c r="U76" i="15"/>
  <c r="U77" i="15"/>
  <c r="U78" i="15"/>
  <c r="U79" i="15"/>
  <c r="U80" i="15"/>
  <c r="U8" i="15"/>
  <c r="Q9" i="15"/>
  <c r="Q10" i="15"/>
  <c r="Q11" i="15"/>
  <c r="Q12" i="15"/>
  <c r="Q13" i="15"/>
  <c r="Q14" i="15"/>
  <c r="Q15" i="15"/>
  <c r="Q16" i="15"/>
  <c r="Q17" i="15"/>
  <c r="Q18" i="15"/>
  <c r="Q19" i="15"/>
  <c r="Q20" i="15"/>
  <c r="Q21" i="15"/>
  <c r="Q22" i="15"/>
  <c r="Q23" i="15"/>
  <c r="Q24" i="15"/>
  <c r="Q25" i="15"/>
  <c r="Q26" i="15"/>
  <c r="Q27" i="15"/>
  <c r="Q28" i="15"/>
  <c r="Q29" i="15"/>
  <c r="Q30" i="15"/>
  <c r="Q31" i="15"/>
  <c r="Q32" i="15"/>
  <c r="Q33" i="15"/>
  <c r="Q34" i="15"/>
  <c r="Q35" i="15"/>
  <c r="Q36" i="15"/>
  <c r="Q37" i="15"/>
  <c r="Q38" i="15"/>
  <c r="Q39" i="15"/>
  <c r="Q40" i="15"/>
  <c r="Q41" i="15"/>
  <c r="Q42" i="15"/>
  <c r="Q43" i="15"/>
  <c r="Q44" i="15"/>
  <c r="Q45" i="15"/>
  <c r="Q46" i="15"/>
  <c r="Q47" i="15"/>
  <c r="Q48" i="15"/>
  <c r="Q49" i="15"/>
  <c r="Q50" i="15"/>
  <c r="Q51" i="15"/>
  <c r="Q52" i="15"/>
  <c r="Q53" i="15"/>
  <c r="Q54" i="15"/>
  <c r="Q55" i="15"/>
  <c r="Q56" i="15"/>
  <c r="Q57" i="15"/>
  <c r="Q58" i="15"/>
  <c r="Q59" i="15"/>
  <c r="Q60" i="15"/>
  <c r="Q61" i="15"/>
  <c r="Q62" i="15"/>
  <c r="Q63" i="15"/>
  <c r="Q64" i="15"/>
  <c r="Q65" i="15"/>
  <c r="Q66" i="15"/>
  <c r="Q67" i="15"/>
  <c r="Q68" i="15"/>
  <c r="Q69" i="15"/>
  <c r="Q70" i="15"/>
  <c r="Q71" i="15"/>
  <c r="Q72" i="15"/>
  <c r="Q73" i="15"/>
  <c r="Q74" i="15"/>
  <c r="Q75" i="15"/>
  <c r="Q76" i="15"/>
  <c r="Q77" i="15"/>
  <c r="Q78" i="15"/>
  <c r="Q79" i="15"/>
  <c r="Q80" i="15"/>
  <c r="Q8" i="15"/>
  <c r="N9" i="15"/>
  <c r="N10" i="15"/>
  <c r="N11" i="15"/>
  <c r="N12" i="15"/>
  <c r="N13" i="15"/>
  <c r="N14" i="15"/>
  <c r="N15" i="15"/>
  <c r="N16" i="15"/>
  <c r="N17" i="15"/>
  <c r="N18" i="15"/>
  <c r="N19" i="15"/>
  <c r="N20" i="15"/>
  <c r="N21" i="15"/>
  <c r="N22" i="15"/>
  <c r="N23" i="15"/>
  <c r="N24" i="15"/>
  <c r="N25" i="15"/>
  <c r="N26" i="15"/>
  <c r="N27" i="15"/>
  <c r="N28" i="15"/>
  <c r="N29" i="15"/>
  <c r="N30" i="15"/>
  <c r="N31" i="15"/>
  <c r="N32" i="15"/>
  <c r="N33" i="15"/>
  <c r="N34" i="15"/>
  <c r="N35" i="15"/>
  <c r="N36" i="15"/>
  <c r="N37" i="15"/>
  <c r="N38" i="15"/>
  <c r="N39" i="15"/>
  <c r="N40" i="15"/>
  <c r="N41" i="15"/>
  <c r="N42" i="15"/>
  <c r="N43" i="15"/>
  <c r="N44" i="15"/>
  <c r="N45" i="15"/>
  <c r="N46" i="15"/>
  <c r="N47" i="15"/>
  <c r="N48" i="15"/>
  <c r="N49" i="15"/>
  <c r="N50" i="15"/>
  <c r="N51" i="15"/>
  <c r="N52" i="15"/>
  <c r="N53" i="15"/>
  <c r="N54" i="15"/>
  <c r="N55" i="15"/>
  <c r="N56" i="15"/>
  <c r="N57" i="15"/>
  <c r="N58" i="15"/>
  <c r="N59" i="15"/>
  <c r="N60" i="15"/>
  <c r="N61" i="15"/>
  <c r="N62" i="15"/>
  <c r="N63" i="15"/>
  <c r="N64" i="15"/>
  <c r="N65" i="15"/>
  <c r="N66" i="15"/>
  <c r="N67" i="15"/>
  <c r="N68" i="15"/>
  <c r="N69" i="15"/>
  <c r="N70" i="15"/>
  <c r="N71" i="15"/>
  <c r="N72" i="15"/>
  <c r="N73" i="15"/>
  <c r="N74" i="15"/>
  <c r="N75" i="15"/>
  <c r="N76" i="15"/>
  <c r="N77" i="15"/>
  <c r="N78" i="15"/>
  <c r="N79" i="15"/>
  <c r="N80" i="15"/>
  <c r="N8" i="15"/>
  <c r="H9" i="15"/>
  <c r="I9" i="15"/>
  <c r="H10" i="15"/>
  <c r="I10" i="15"/>
  <c r="H11" i="15"/>
  <c r="I11" i="15"/>
  <c r="H12" i="15"/>
  <c r="I12" i="15"/>
  <c r="H13" i="15"/>
  <c r="I13" i="15"/>
  <c r="H14" i="15"/>
  <c r="I14" i="15"/>
  <c r="H15" i="15"/>
  <c r="I15" i="15"/>
  <c r="H16" i="15"/>
  <c r="I16" i="15"/>
  <c r="H17" i="15"/>
  <c r="I17" i="15"/>
  <c r="H18" i="15"/>
  <c r="I18" i="15"/>
  <c r="H19" i="15"/>
  <c r="I19" i="15"/>
  <c r="H20" i="15"/>
  <c r="I20" i="15"/>
  <c r="H21" i="15"/>
  <c r="I21" i="15"/>
  <c r="H22" i="15"/>
  <c r="I22" i="15"/>
  <c r="H23" i="15"/>
  <c r="I23" i="15"/>
  <c r="H24" i="15"/>
  <c r="I24" i="15"/>
  <c r="H25" i="15"/>
  <c r="I25" i="15"/>
  <c r="H26" i="15"/>
  <c r="I26" i="15"/>
  <c r="H27" i="15"/>
  <c r="I27" i="15"/>
  <c r="H28" i="15"/>
  <c r="I28" i="15"/>
  <c r="H29" i="15"/>
  <c r="I29" i="15"/>
  <c r="H30" i="15"/>
  <c r="I30" i="15"/>
  <c r="H31" i="15"/>
  <c r="I31" i="15"/>
  <c r="H32" i="15"/>
  <c r="I32" i="15"/>
  <c r="H33" i="15"/>
  <c r="I33" i="15"/>
  <c r="H34" i="15"/>
  <c r="I34" i="15"/>
  <c r="H35" i="15"/>
  <c r="I35" i="15"/>
  <c r="H36" i="15"/>
  <c r="I36" i="15"/>
  <c r="H37" i="15"/>
  <c r="I37" i="15"/>
  <c r="H38" i="15"/>
  <c r="I38" i="15"/>
  <c r="H39" i="15"/>
  <c r="I39" i="15"/>
  <c r="H40" i="15"/>
  <c r="I40" i="15"/>
  <c r="H41" i="15"/>
  <c r="I41" i="15"/>
  <c r="H42" i="15"/>
  <c r="I42" i="15"/>
  <c r="H43" i="15"/>
  <c r="I43" i="15"/>
  <c r="H44" i="15"/>
  <c r="I44" i="15"/>
  <c r="H45" i="15"/>
  <c r="I45" i="15"/>
  <c r="H46" i="15"/>
  <c r="I46" i="15"/>
  <c r="H47" i="15"/>
  <c r="I47" i="15"/>
  <c r="H48" i="15"/>
  <c r="I48" i="15"/>
  <c r="H49" i="15"/>
  <c r="I49" i="15"/>
  <c r="H50" i="15"/>
  <c r="I50" i="15"/>
  <c r="H51" i="15"/>
  <c r="I51" i="15"/>
  <c r="H52" i="15"/>
  <c r="I52" i="15"/>
  <c r="H53" i="15"/>
  <c r="I53" i="15"/>
  <c r="H54" i="15"/>
  <c r="I54" i="15"/>
  <c r="H55" i="15"/>
  <c r="I55" i="15"/>
  <c r="H56" i="15"/>
  <c r="I56" i="15"/>
  <c r="H57" i="15"/>
  <c r="I57" i="15"/>
  <c r="H58" i="15"/>
  <c r="I58" i="15"/>
  <c r="H59" i="15"/>
  <c r="I59" i="15"/>
  <c r="H60" i="15"/>
  <c r="I60" i="15"/>
  <c r="H61" i="15"/>
  <c r="I61" i="15"/>
  <c r="H62" i="15"/>
  <c r="I62" i="15"/>
  <c r="H63" i="15"/>
  <c r="I63" i="15"/>
  <c r="H64" i="15"/>
  <c r="I64" i="15"/>
  <c r="H65" i="15"/>
  <c r="I65" i="15"/>
  <c r="H66" i="15"/>
  <c r="I66" i="15"/>
  <c r="H67" i="15"/>
  <c r="I67" i="15"/>
  <c r="H68" i="15"/>
  <c r="I68" i="15"/>
  <c r="H69" i="15"/>
  <c r="I69" i="15"/>
  <c r="H70" i="15"/>
  <c r="I70" i="15"/>
  <c r="H71" i="15"/>
  <c r="I71" i="15"/>
  <c r="H72" i="15"/>
  <c r="I72" i="15"/>
  <c r="H73" i="15"/>
  <c r="I73" i="15"/>
  <c r="H74" i="15"/>
  <c r="I74" i="15"/>
  <c r="H75" i="15"/>
  <c r="I75" i="15"/>
  <c r="H76" i="15"/>
  <c r="I76" i="15"/>
  <c r="H77" i="15"/>
  <c r="I77" i="15"/>
  <c r="H78" i="15"/>
  <c r="I78" i="15"/>
  <c r="H79" i="15"/>
  <c r="I79" i="15"/>
  <c r="H80" i="15"/>
  <c r="I80" i="15"/>
  <c r="A79" i="15"/>
  <c r="B79" i="15"/>
  <c r="A80" i="15"/>
  <c r="B80" i="15"/>
  <c r="A9" i="15"/>
  <c r="B9" i="15"/>
  <c r="A10" i="15"/>
  <c r="B10" i="15"/>
  <c r="A11" i="15"/>
  <c r="B11" i="15"/>
  <c r="A12" i="15"/>
  <c r="B12" i="15"/>
  <c r="A13" i="15"/>
  <c r="B13" i="15"/>
  <c r="A14" i="15"/>
  <c r="B14" i="15"/>
  <c r="A15" i="15"/>
  <c r="B15" i="15"/>
  <c r="A16" i="15"/>
  <c r="B16" i="15"/>
  <c r="A17" i="15"/>
  <c r="B17" i="15"/>
  <c r="A18" i="15"/>
  <c r="B18" i="15"/>
  <c r="A19" i="15"/>
  <c r="B19" i="15"/>
  <c r="A20" i="15"/>
  <c r="B20" i="15"/>
  <c r="A21" i="15"/>
  <c r="B21" i="15"/>
  <c r="A22" i="15"/>
  <c r="B22" i="15"/>
  <c r="A23" i="15"/>
  <c r="B23" i="15"/>
  <c r="A24" i="15"/>
  <c r="B24" i="15"/>
  <c r="A25" i="15"/>
  <c r="B25" i="15"/>
  <c r="A26" i="15"/>
  <c r="B26" i="15"/>
  <c r="A27" i="15"/>
  <c r="B27" i="15"/>
  <c r="A28" i="15"/>
  <c r="B28" i="15"/>
  <c r="A29" i="15"/>
  <c r="B29" i="15"/>
  <c r="A30" i="15"/>
  <c r="B30" i="15"/>
  <c r="A31" i="15"/>
  <c r="B31" i="15"/>
  <c r="A32" i="15"/>
  <c r="B32" i="15"/>
  <c r="A33" i="15"/>
  <c r="B33" i="15"/>
  <c r="A34" i="15"/>
  <c r="B34" i="15"/>
  <c r="A35" i="15"/>
  <c r="B35" i="15"/>
  <c r="A36" i="15"/>
  <c r="B36" i="15"/>
  <c r="A37" i="15"/>
  <c r="B37" i="15"/>
  <c r="A38" i="15"/>
  <c r="B38" i="15"/>
  <c r="A39" i="15"/>
  <c r="B39" i="15"/>
  <c r="A40" i="15"/>
  <c r="B40" i="15"/>
  <c r="A41" i="15"/>
  <c r="B41" i="15"/>
  <c r="A42" i="15"/>
  <c r="B42" i="15"/>
  <c r="A43" i="15"/>
  <c r="B43" i="15"/>
  <c r="A44" i="15"/>
  <c r="B44" i="15"/>
  <c r="A45" i="15"/>
  <c r="B45" i="15"/>
  <c r="A46" i="15"/>
  <c r="B46" i="15"/>
  <c r="A47" i="15"/>
  <c r="B47" i="15"/>
  <c r="A48" i="15"/>
  <c r="B48" i="15"/>
  <c r="A49" i="15"/>
  <c r="B49" i="15"/>
  <c r="A50" i="15"/>
  <c r="B50" i="15"/>
  <c r="A51" i="15"/>
  <c r="B51" i="15"/>
  <c r="A52" i="15"/>
  <c r="B52" i="15"/>
  <c r="A53" i="15"/>
  <c r="B53" i="15"/>
  <c r="A54" i="15"/>
  <c r="B54" i="15"/>
  <c r="A55" i="15"/>
  <c r="B55" i="15"/>
  <c r="A56" i="15"/>
  <c r="B56" i="15"/>
  <c r="A57" i="15"/>
  <c r="B57" i="15"/>
  <c r="A58" i="15"/>
  <c r="B58" i="15"/>
  <c r="A59" i="15"/>
  <c r="B59" i="15"/>
  <c r="A60" i="15"/>
  <c r="B60" i="15"/>
  <c r="A61" i="15"/>
  <c r="B61" i="15"/>
  <c r="A62" i="15"/>
  <c r="B62" i="15"/>
  <c r="A63" i="15"/>
  <c r="B63" i="15"/>
  <c r="A64" i="15"/>
  <c r="B64" i="15"/>
  <c r="A65" i="15"/>
  <c r="B65" i="15"/>
  <c r="A66" i="15"/>
  <c r="B66" i="15"/>
  <c r="A67" i="15"/>
  <c r="B67" i="15"/>
  <c r="A68" i="15"/>
  <c r="B68" i="15"/>
  <c r="A69" i="15"/>
  <c r="B69" i="15"/>
  <c r="A70" i="15"/>
  <c r="B70" i="15"/>
  <c r="A71" i="15"/>
  <c r="B71" i="15"/>
  <c r="A72" i="15"/>
  <c r="B72" i="15"/>
  <c r="A73" i="15"/>
  <c r="B73" i="15"/>
  <c r="A74" i="15"/>
  <c r="B74" i="15"/>
  <c r="A75" i="15"/>
  <c r="B75" i="15"/>
  <c r="A76" i="15"/>
  <c r="B76" i="15"/>
  <c r="A77" i="15"/>
  <c r="B77" i="15"/>
  <c r="A78" i="15"/>
  <c r="B78" i="15"/>
  <c r="B8" i="15"/>
  <c r="A8" i="15"/>
  <c r="A9" i="16"/>
  <c r="B9" i="16"/>
  <c r="A10" i="16"/>
  <c r="B10" i="16"/>
  <c r="A11" i="16"/>
  <c r="B11" i="16"/>
  <c r="A12" i="16"/>
  <c r="B12" i="16"/>
  <c r="A13" i="16"/>
  <c r="B13" i="16"/>
  <c r="A14" i="16"/>
  <c r="B14" i="16"/>
  <c r="A15" i="16"/>
  <c r="B15" i="16"/>
  <c r="A16" i="16"/>
  <c r="B16" i="16"/>
  <c r="A17" i="16"/>
  <c r="B17" i="16"/>
  <c r="A18" i="16"/>
  <c r="B18" i="16"/>
  <c r="A19" i="16"/>
  <c r="B19" i="16"/>
  <c r="A20" i="16"/>
  <c r="B20" i="16"/>
  <c r="A21" i="16"/>
  <c r="B21" i="16"/>
  <c r="A22" i="16"/>
  <c r="B22" i="16"/>
  <c r="A23" i="16"/>
  <c r="B23" i="16"/>
  <c r="A24" i="16"/>
  <c r="B24" i="16"/>
  <c r="A25" i="16"/>
  <c r="B25" i="16"/>
  <c r="A26" i="16"/>
  <c r="B26" i="16"/>
  <c r="A27" i="16"/>
  <c r="B27" i="16"/>
  <c r="A28" i="16"/>
  <c r="B28" i="16"/>
  <c r="A29" i="16"/>
  <c r="B29" i="16"/>
  <c r="A30" i="16"/>
  <c r="B30" i="16"/>
  <c r="A31" i="16"/>
  <c r="B31" i="16"/>
  <c r="A32" i="16"/>
  <c r="B32" i="16"/>
  <c r="A33" i="16"/>
  <c r="B33" i="16"/>
  <c r="A34" i="16"/>
  <c r="B34" i="16"/>
  <c r="A35" i="16"/>
  <c r="B35" i="16"/>
  <c r="A36" i="16"/>
  <c r="B36" i="16"/>
  <c r="A37" i="16"/>
  <c r="B37" i="16"/>
  <c r="A38" i="16"/>
  <c r="B38" i="16"/>
  <c r="A39" i="16"/>
  <c r="B39" i="16"/>
  <c r="A40" i="16"/>
  <c r="B40" i="16"/>
  <c r="A41" i="16"/>
  <c r="B41" i="16"/>
  <c r="A42" i="16"/>
  <c r="B42" i="16"/>
  <c r="A43" i="16"/>
  <c r="B43" i="16"/>
  <c r="A44" i="16"/>
  <c r="B44" i="16"/>
  <c r="A45" i="16"/>
  <c r="B45" i="16"/>
  <c r="A46" i="16"/>
  <c r="B46" i="16"/>
  <c r="A47" i="16"/>
  <c r="B47" i="16"/>
  <c r="A48" i="16"/>
  <c r="B48" i="16"/>
  <c r="A49" i="16"/>
  <c r="B49" i="16"/>
  <c r="A50" i="16"/>
  <c r="B50" i="16"/>
  <c r="A51" i="16"/>
  <c r="B51" i="16"/>
  <c r="A52" i="16"/>
  <c r="B52" i="16"/>
  <c r="A53" i="16"/>
  <c r="B53" i="16"/>
  <c r="A54" i="16"/>
  <c r="B54" i="16"/>
  <c r="A55" i="16"/>
  <c r="B55" i="16"/>
  <c r="A56" i="16"/>
  <c r="B56" i="16"/>
  <c r="A57" i="16"/>
  <c r="B57" i="16"/>
  <c r="A58" i="16"/>
  <c r="B58" i="16"/>
  <c r="A59" i="16"/>
  <c r="B59" i="16"/>
  <c r="A60" i="16"/>
  <c r="B60" i="16"/>
  <c r="A61" i="16"/>
  <c r="B61" i="16"/>
  <c r="A62" i="16"/>
  <c r="B62" i="16"/>
  <c r="A63" i="16"/>
  <c r="B63" i="16"/>
  <c r="A64" i="16"/>
  <c r="B64" i="16"/>
  <c r="A65" i="16"/>
  <c r="B65" i="16"/>
  <c r="A66" i="16"/>
  <c r="B66" i="16"/>
  <c r="A67" i="16"/>
  <c r="B67" i="16"/>
  <c r="A68" i="16"/>
  <c r="B68" i="16"/>
  <c r="A69" i="16"/>
  <c r="B69" i="16"/>
  <c r="A70" i="16"/>
  <c r="B70" i="16"/>
  <c r="A71" i="16"/>
  <c r="B71" i="16"/>
  <c r="A72" i="16"/>
  <c r="B72" i="16"/>
  <c r="A73" i="16"/>
  <c r="B73" i="16"/>
  <c r="A74" i="16"/>
  <c r="B74" i="16"/>
  <c r="A75" i="16"/>
  <c r="B75" i="16"/>
  <c r="A76" i="16"/>
  <c r="B76" i="16"/>
  <c r="A77" i="16"/>
  <c r="B77" i="16"/>
  <c r="A78" i="16"/>
  <c r="B78" i="16"/>
  <c r="A79" i="16"/>
  <c r="B79" i="16"/>
  <c r="A80" i="16"/>
  <c r="B80" i="16"/>
  <c r="B8" i="16"/>
  <c r="A8" i="16"/>
  <c r="C79" i="10"/>
  <c r="C80" i="10"/>
  <c r="A9" i="10"/>
  <c r="B9" i="10"/>
  <c r="A10" i="10"/>
  <c r="B10" i="10"/>
  <c r="A11" i="10"/>
  <c r="B11" i="10"/>
  <c r="A12" i="10"/>
  <c r="B12" i="10"/>
  <c r="A13" i="10"/>
  <c r="B13" i="10"/>
  <c r="A14" i="10"/>
  <c r="B14" i="10"/>
  <c r="A15" i="10"/>
  <c r="B15" i="10"/>
  <c r="A16" i="10"/>
  <c r="B16" i="10"/>
  <c r="A17" i="10"/>
  <c r="B17" i="10"/>
  <c r="A18" i="10"/>
  <c r="B18" i="10"/>
  <c r="A19" i="10"/>
  <c r="B19" i="10"/>
  <c r="A20" i="10"/>
  <c r="B20" i="10"/>
  <c r="A21" i="10"/>
  <c r="B21" i="10"/>
  <c r="A22" i="10"/>
  <c r="B22" i="10"/>
  <c r="A23" i="10"/>
  <c r="B23" i="10"/>
  <c r="A24" i="10"/>
  <c r="B24" i="10"/>
  <c r="A25" i="10"/>
  <c r="B25" i="10"/>
  <c r="A26" i="10"/>
  <c r="B26" i="10"/>
  <c r="A27" i="10"/>
  <c r="B27" i="10"/>
  <c r="A28" i="10"/>
  <c r="B28" i="10"/>
  <c r="A29" i="10"/>
  <c r="B29" i="10"/>
  <c r="A30" i="10"/>
  <c r="B30" i="10"/>
  <c r="A31" i="10"/>
  <c r="B31" i="10"/>
  <c r="A32" i="10"/>
  <c r="B32" i="10"/>
  <c r="A33" i="10"/>
  <c r="B33" i="10"/>
  <c r="A34" i="10"/>
  <c r="B34" i="10"/>
  <c r="A35" i="10"/>
  <c r="B35" i="10"/>
  <c r="A36" i="10"/>
  <c r="B36" i="10"/>
  <c r="A37" i="10"/>
  <c r="B37" i="10"/>
  <c r="A38" i="10"/>
  <c r="B38" i="10"/>
  <c r="A39" i="10"/>
  <c r="B39" i="10"/>
  <c r="A40" i="10"/>
  <c r="B40" i="10"/>
  <c r="A41" i="10"/>
  <c r="B41" i="10"/>
  <c r="A42" i="10"/>
  <c r="B42" i="10"/>
  <c r="A43" i="10"/>
  <c r="B43" i="10"/>
  <c r="A44" i="10"/>
  <c r="B44" i="10"/>
  <c r="A45" i="10"/>
  <c r="B45" i="10"/>
  <c r="A46" i="10"/>
  <c r="B46" i="10"/>
  <c r="A47" i="10"/>
  <c r="B47" i="10"/>
  <c r="A48" i="10"/>
  <c r="B48" i="10"/>
  <c r="A49" i="10"/>
  <c r="B49" i="10"/>
  <c r="A50" i="10"/>
  <c r="B50" i="10"/>
  <c r="A51" i="10"/>
  <c r="B51" i="10"/>
  <c r="A52" i="10"/>
  <c r="B52" i="10"/>
  <c r="A53" i="10"/>
  <c r="B53" i="10"/>
  <c r="A54" i="10"/>
  <c r="B54" i="10"/>
  <c r="A55" i="10"/>
  <c r="B55" i="10"/>
  <c r="A56" i="10"/>
  <c r="B56" i="10"/>
  <c r="A57" i="10"/>
  <c r="B57" i="10"/>
  <c r="A58" i="10"/>
  <c r="B58" i="10"/>
  <c r="A59" i="10"/>
  <c r="B59" i="10"/>
  <c r="A60" i="10"/>
  <c r="B60" i="10"/>
  <c r="A61" i="10"/>
  <c r="B61" i="10"/>
  <c r="A62" i="10"/>
  <c r="B62" i="10"/>
  <c r="A63" i="10"/>
  <c r="B63" i="10"/>
  <c r="A64" i="10"/>
  <c r="B64" i="10"/>
  <c r="A65" i="10"/>
  <c r="B65" i="10"/>
  <c r="A66" i="10"/>
  <c r="B66" i="10"/>
  <c r="A67" i="10"/>
  <c r="B67" i="10"/>
  <c r="A68" i="10"/>
  <c r="B68" i="10"/>
  <c r="A69" i="10"/>
  <c r="B69" i="10"/>
  <c r="A70" i="10"/>
  <c r="B70" i="10"/>
  <c r="A71" i="10"/>
  <c r="B71" i="10"/>
  <c r="A72" i="10"/>
  <c r="B72" i="10"/>
  <c r="A73" i="10"/>
  <c r="B73" i="10"/>
  <c r="A74" i="10"/>
  <c r="B74" i="10"/>
  <c r="A75" i="10"/>
  <c r="B75" i="10"/>
  <c r="A76" i="10"/>
  <c r="B76" i="10"/>
  <c r="A77" i="10"/>
  <c r="B77" i="10"/>
  <c r="A78" i="10"/>
  <c r="B78" i="10"/>
  <c r="A79" i="10"/>
  <c r="B79" i="10"/>
  <c r="A80" i="10"/>
  <c r="B80" i="10"/>
  <c r="B8" i="10"/>
  <c r="A8" i="10"/>
  <c r="C80" i="14" l="1"/>
  <c r="D80" i="14"/>
  <c r="C81" i="14"/>
  <c r="D81" i="14"/>
  <c r="AD9" i="12"/>
  <c r="AE9" i="12"/>
  <c r="AF9" i="12"/>
  <c r="AD10" i="12"/>
  <c r="AE10" i="12"/>
  <c r="AF10" i="12"/>
  <c r="AD11" i="12"/>
  <c r="AE11" i="12"/>
  <c r="AF11" i="12"/>
  <c r="AD12" i="12"/>
  <c r="AE12" i="12"/>
  <c r="AF12" i="12"/>
  <c r="AD13" i="12"/>
  <c r="AE13" i="12"/>
  <c r="AF13" i="12"/>
  <c r="AD14" i="12"/>
  <c r="AE14" i="12"/>
  <c r="AF14" i="12"/>
  <c r="AD15" i="12"/>
  <c r="AE15" i="12"/>
  <c r="AF15" i="12"/>
  <c r="AD16" i="12"/>
  <c r="AE16" i="12"/>
  <c r="AD17" i="12"/>
  <c r="AE17" i="12"/>
  <c r="AF17" i="12"/>
  <c r="AD18" i="12"/>
  <c r="AE18" i="12"/>
  <c r="AF18" i="12"/>
  <c r="AD19" i="12"/>
  <c r="AE19" i="12"/>
  <c r="AF19" i="12"/>
  <c r="AD20" i="12"/>
  <c r="AE20" i="12"/>
  <c r="AF20" i="12"/>
  <c r="AD21" i="12"/>
  <c r="AE21" i="12"/>
  <c r="AF21" i="12"/>
  <c r="AD22" i="12"/>
  <c r="AE22" i="12"/>
  <c r="AF22" i="12"/>
  <c r="AD23" i="12"/>
  <c r="AE23" i="12"/>
  <c r="AF23" i="12"/>
  <c r="AD24" i="12"/>
  <c r="AE24" i="12"/>
  <c r="AF24" i="12"/>
  <c r="AD25" i="12"/>
  <c r="AE25" i="12"/>
  <c r="AF25" i="12"/>
  <c r="AD26" i="12"/>
  <c r="AE26" i="12"/>
  <c r="AF26" i="12"/>
  <c r="AD27" i="12"/>
  <c r="AE27" i="12"/>
  <c r="AF27" i="12"/>
  <c r="AD28" i="12"/>
  <c r="AE28" i="12"/>
  <c r="AF28" i="12"/>
  <c r="AD29" i="12"/>
  <c r="AE29" i="12"/>
  <c r="AF29" i="12"/>
  <c r="AD30" i="12"/>
  <c r="AE30" i="12"/>
  <c r="AF30" i="12"/>
  <c r="AD31" i="12"/>
  <c r="AE31" i="12"/>
  <c r="AF31" i="12"/>
  <c r="AD32" i="12"/>
  <c r="AE32" i="12"/>
  <c r="AF32" i="12"/>
  <c r="AD33" i="12"/>
  <c r="AE33" i="12"/>
  <c r="AF33" i="12"/>
  <c r="AD34" i="12"/>
  <c r="AE34" i="12"/>
  <c r="AF34" i="12"/>
  <c r="AD35" i="12"/>
  <c r="AE35" i="12"/>
  <c r="AF35" i="12"/>
  <c r="AD36" i="12"/>
  <c r="AE36" i="12"/>
  <c r="AF36" i="12"/>
  <c r="AD37" i="12"/>
  <c r="AE37" i="12"/>
  <c r="AF37" i="12"/>
  <c r="AD38" i="12"/>
  <c r="AE38" i="12"/>
  <c r="AF38" i="12"/>
  <c r="AD39" i="12"/>
  <c r="AE39" i="12"/>
  <c r="AF39" i="12"/>
  <c r="AD40" i="12"/>
  <c r="AE40" i="12"/>
  <c r="AF40" i="12"/>
  <c r="AD41" i="12"/>
  <c r="AE41" i="12"/>
  <c r="AF41" i="12"/>
  <c r="AD42" i="12"/>
  <c r="AE42" i="12"/>
  <c r="AF42" i="12"/>
  <c r="AD43" i="12"/>
  <c r="AE43" i="12"/>
  <c r="AF43" i="12"/>
  <c r="AD44" i="12"/>
  <c r="AE44" i="12"/>
  <c r="AF44" i="12"/>
  <c r="AD45" i="12"/>
  <c r="AE45" i="12"/>
  <c r="AF45" i="12"/>
  <c r="AD46" i="12"/>
  <c r="AE46" i="12"/>
  <c r="AF46" i="12"/>
  <c r="AD47" i="12"/>
  <c r="AE47" i="12"/>
  <c r="AF47" i="12"/>
  <c r="AD48" i="12"/>
  <c r="AE48" i="12"/>
  <c r="AF48" i="12"/>
  <c r="AD49" i="12"/>
  <c r="AE49" i="12"/>
  <c r="AF49" i="12"/>
  <c r="AD50" i="12"/>
  <c r="AE50" i="12"/>
  <c r="AF50" i="12"/>
  <c r="AD51" i="12"/>
  <c r="AE51" i="12"/>
  <c r="AF51" i="12"/>
  <c r="AD52" i="12"/>
  <c r="AE52" i="12"/>
  <c r="AF52" i="12"/>
  <c r="AD53" i="12"/>
  <c r="AE53" i="12"/>
  <c r="AF53" i="12"/>
  <c r="AD54" i="12"/>
  <c r="AE54" i="12"/>
  <c r="AF54" i="12"/>
  <c r="AD55" i="12"/>
  <c r="AE55" i="12"/>
  <c r="AF55" i="12"/>
  <c r="AD56" i="12"/>
  <c r="AE56" i="12"/>
  <c r="AF56" i="12"/>
  <c r="AD57" i="12"/>
  <c r="AE57" i="12"/>
  <c r="AF57" i="12"/>
  <c r="AD58" i="12"/>
  <c r="AE58" i="12"/>
  <c r="AF58" i="12"/>
  <c r="AD59" i="12"/>
  <c r="AE59" i="12"/>
  <c r="AF59" i="12"/>
  <c r="AD60" i="12"/>
  <c r="AE60" i="12"/>
  <c r="AF60" i="12"/>
  <c r="AD61" i="12"/>
  <c r="AE61" i="12"/>
  <c r="AF61" i="12"/>
  <c r="AD62" i="12"/>
  <c r="AE62" i="12"/>
  <c r="AF62" i="12"/>
  <c r="AD63" i="12"/>
  <c r="AE63" i="12"/>
  <c r="AF63" i="12"/>
  <c r="AD64" i="12"/>
  <c r="AE64" i="12"/>
  <c r="AF64" i="12"/>
  <c r="AD65" i="12"/>
  <c r="AE65" i="12"/>
  <c r="AF65" i="12"/>
  <c r="AD66" i="12"/>
  <c r="AE66" i="12"/>
  <c r="AF66" i="12"/>
  <c r="AD67" i="12"/>
  <c r="AE67" i="12"/>
  <c r="AF67" i="12"/>
  <c r="AD68" i="12"/>
  <c r="AE68" i="12"/>
  <c r="AF68" i="12"/>
  <c r="AD69" i="12"/>
  <c r="AE69" i="12"/>
  <c r="AF69" i="12"/>
  <c r="AD70" i="12"/>
  <c r="AE70" i="12"/>
  <c r="AF70" i="12"/>
  <c r="AD71" i="12"/>
  <c r="AE71" i="12"/>
  <c r="AF71" i="12"/>
  <c r="AD72" i="12"/>
  <c r="AE72" i="12"/>
  <c r="AF72" i="12"/>
  <c r="AD73" i="12"/>
  <c r="AE73" i="12"/>
  <c r="AF73" i="12"/>
  <c r="AD74" i="12"/>
  <c r="AE74" i="12"/>
  <c r="AF74" i="12"/>
  <c r="AD75" i="12"/>
  <c r="AE75" i="12"/>
  <c r="AF75" i="12"/>
  <c r="AD76" i="12"/>
  <c r="AE76" i="12"/>
  <c r="AF76" i="12"/>
  <c r="AD77" i="12"/>
  <c r="AE77" i="12"/>
  <c r="AF77" i="12"/>
  <c r="AD78" i="12"/>
  <c r="AE78" i="12"/>
  <c r="AF78" i="12"/>
  <c r="AD79" i="12"/>
  <c r="AE79" i="12"/>
  <c r="AF79" i="12"/>
  <c r="AD80" i="12"/>
  <c r="AE80" i="12"/>
  <c r="AF80" i="12"/>
  <c r="AD81" i="12"/>
  <c r="AE81" i="12"/>
  <c r="AF81" i="12"/>
  <c r="Y9" i="12"/>
  <c r="Y10" i="12"/>
  <c r="Y11" i="12"/>
  <c r="Y12" i="12"/>
  <c r="Y13" i="12"/>
  <c r="Y14" i="12"/>
  <c r="Y15" i="12"/>
  <c r="Y16" i="12"/>
  <c r="Y17" i="12"/>
  <c r="Y18" i="12"/>
  <c r="Y19" i="12"/>
  <c r="Y20" i="12"/>
  <c r="Y21" i="12"/>
  <c r="Y22" i="12"/>
  <c r="Y23" i="12"/>
  <c r="Y24" i="12"/>
  <c r="Y25" i="12"/>
  <c r="Y26" i="12"/>
  <c r="Y27" i="12"/>
  <c r="Y28" i="12"/>
  <c r="Y29" i="12"/>
  <c r="Y30" i="12"/>
  <c r="Y31" i="12"/>
  <c r="Y32" i="12"/>
  <c r="Y33" i="12"/>
  <c r="Y34" i="12"/>
  <c r="Y35" i="12"/>
  <c r="Y36" i="12"/>
  <c r="Y37" i="12"/>
  <c r="Y38" i="12"/>
  <c r="Y39" i="12"/>
  <c r="Y40" i="12"/>
  <c r="Y41" i="12"/>
  <c r="Y42" i="12"/>
  <c r="Y43" i="12"/>
  <c r="Y44" i="12"/>
  <c r="Y45" i="12"/>
  <c r="Y46" i="12"/>
  <c r="Y47" i="12"/>
  <c r="Y48" i="12"/>
  <c r="Y49" i="12"/>
  <c r="Y50" i="12"/>
  <c r="Y51" i="12"/>
  <c r="Y52" i="12"/>
  <c r="Y53" i="12"/>
  <c r="Y54" i="12"/>
  <c r="Y55" i="12"/>
  <c r="Y56" i="12"/>
  <c r="Y57" i="12"/>
  <c r="Y58" i="12"/>
  <c r="Y59" i="12"/>
  <c r="Y60" i="12"/>
  <c r="Y61" i="12"/>
  <c r="Y62" i="12"/>
  <c r="Y63" i="12"/>
  <c r="Y64" i="12"/>
  <c r="Y65" i="12"/>
  <c r="Y66" i="12"/>
  <c r="Y67" i="12"/>
  <c r="Y68" i="12"/>
  <c r="Y69" i="12"/>
  <c r="Y70" i="12"/>
  <c r="Y71" i="12"/>
  <c r="Y72" i="12"/>
  <c r="Y73" i="12"/>
  <c r="Y74" i="12"/>
  <c r="Y75" i="12"/>
  <c r="Y76" i="12"/>
  <c r="Y77" i="12"/>
  <c r="Y78" i="12"/>
  <c r="Y79" i="12"/>
  <c r="Y80" i="12"/>
  <c r="Y81" i="12"/>
  <c r="T9" i="12"/>
  <c r="U9" i="12"/>
  <c r="T10" i="12"/>
  <c r="U10" i="12"/>
  <c r="T11" i="12"/>
  <c r="U11" i="12"/>
  <c r="T12" i="12"/>
  <c r="U12" i="12"/>
  <c r="T13" i="12"/>
  <c r="U13" i="12"/>
  <c r="T14" i="12"/>
  <c r="U14" i="12"/>
  <c r="T15" i="12"/>
  <c r="U15" i="12"/>
  <c r="T16" i="12"/>
  <c r="U16" i="12"/>
  <c r="T17" i="12"/>
  <c r="U17" i="12"/>
  <c r="T18" i="12"/>
  <c r="U18" i="12"/>
  <c r="T19" i="12"/>
  <c r="U19" i="12"/>
  <c r="T20" i="12"/>
  <c r="U20" i="12"/>
  <c r="T21" i="12"/>
  <c r="U21" i="12"/>
  <c r="T22" i="12"/>
  <c r="U22" i="12"/>
  <c r="T23" i="12"/>
  <c r="U23" i="12"/>
  <c r="T24" i="12"/>
  <c r="U24" i="12"/>
  <c r="T25" i="12"/>
  <c r="U25" i="12"/>
  <c r="T26" i="12"/>
  <c r="U26" i="12"/>
  <c r="T27" i="12"/>
  <c r="U27" i="12"/>
  <c r="T28" i="12"/>
  <c r="U28" i="12"/>
  <c r="T29" i="12"/>
  <c r="U29" i="12"/>
  <c r="T30" i="12"/>
  <c r="U30" i="12"/>
  <c r="T31" i="12"/>
  <c r="U31" i="12"/>
  <c r="T32" i="12"/>
  <c r="U32" i="12"/>
  <c r="T33" i="12"/>
  <c r="U33" i="12"/>
  <c r="T34" i="12"/>
  <c r="U34" i="12"/>
  <c r="T35" i="12"/>
  <c r="U35" i="12"/>
  <c r="T36" i="12"/>
  <c r="U36" i="12"/>
  <c r="T37" i="12"/>
  <c r="U37" i="12"/>
  <c r="T38" i="12"/>
  <c r="U38" i="12"/>
  <c r="T39" i="12"/>
  <c r="U39" i="12"/>
  <c r="T40" i="12"/>
  <c r="U40" i="12"/>
  <c r="T41" i="12"/>
  <c r="U41" i="12"/>
  <c r="T42" i="12"/>
  <c r="U42" i="12"/>
  <c r="T43" i="12"/>
  <c r="U43" i="12"/>
  <c r="T44" i="12"/>
  <c r="U44" i="12"/>
  <c r="T45" i="12"/>
  <c r="U45" i="12"/>
  <c r="T46" i="12"/>
  <c r="U46" i="12"/>
  <c r="T47" i="12"/>
  <c r="U47" i="12"/>
  <c r="T48" i="12"/>
  <c r="U48" i="12"/>
  <c r="T49" i="12"/>
  <c r="U49" i="12"/>
  <c r="T50" i="12"/>
  <c r="U50" i="12"/>
  <c r="T51" i="12"/>
  <c r="U51" i="12"/>
  <c r="T52" i="12"/>
  <c r="U52" i="12"/>
  <c r="T53" i="12"/>
  <c r="U53" i="12"/>
  <c r="T54" i="12"/>
  <c r="U54" i="12"/>
  <c r="T55" i="12"/>
  <c r="U55" i="12"/>
  <c r="T56" i="12"/>
  <c r="U56" i="12"/>
  <c r="T57" i="12"/>
  <c r="U57" i="12"/>
  <c r="T58" i="12"/>
  <c r="U58" i="12"/>
  <c r="T59" i="12"/>
  <c r="U59" i="12"/>
  <c r="T60" i="12"/>
  <c r="U60" i="12"/>
  <c r="T61" i="12"/>
  <c r="U61" i="12"/>
  <c r="T62" i="12"/>
  <c r="U62" i="12"/>
  <c r="T63" i="12"/>
  <c r="U63" i="12"/>
  <c r="T64" i="12"/>
  <c r="U64" i="12"/>
  <c r="T65" i="12"/>
  <c r="U65" i="12"/>
  <c r="T66" i="12"/>
  <c r="U66" i="12"/>
  <c r="T67" i="12"/>
  <c r="U67" i="12"/>
  <c r="T68" i="12"/>
  <c r="U68" i="12"/>
  <c r="T69" i="12"/>
  <c r="U69" i="12"/>
  <c r="T70" i="12"/>
  <c r="U70" i="12"/>
  <c r="T71" i="12"/>
  <c r="U71" i="12"/>
  <c r="T72" i="12"/>
  <c r="U72" i="12"/>
  <c r="T73" i="12"/>
  <c r="U73" i="12"/>
  <c r="T74" i="12"/>
  <c r="U74" i="12"/>
  <c r="T75" i="12"/>
  <c r="U75" i="12"/>
  <c r="T76" i="12"/>
  <c r="U76" i="12"/>
  <c r="T77" i="12"/>
  <c r="U77" i="12"/>
  <c r="T78" i="12"/>
  <c r="U78" i="12"/>
  <c r="T79" i="12"/>
  <c r="U79" i="12"/>
  <c r="T80" i="12"/>
  <c r="U80" i="12"/>
  <c r="T81" i="12"/>
  <c r="U81" i="12"/>
  <c r="J9" i="12" l="1"/>
  <c r="K9" i="12"/>
  <c r="L9" i="12"/>
  <c r="J10" i="12"/>
  <c r="K10" i="12"/>
  <c r="L10" i="12"/>
  <c r="J11" i="12"/>
  <c r="K11" i="12"/>
  <c r="L11" i="12"/>
  <c r="J12" i="12"/>
  <c r="K12" i="12"/>
  <c r="L12" i="12"/>
  <c r="J13" i="12"/>
  <c r="K13" i="12"/>
  <c r="L13" i="12"/>
  <c r="J14" i="12"/>
  <c r="K14" i="12"/>
  <c r="L14" i="12"/>
  <c r="J15" i="12"/>
  <c r="K15" i="12"/>
  <c r="L15" i="12"/>
  <c r="J16" i="12"/>
  <c r="K16" i="12"/>
  <c r="L16" i="12"/>
  <c r="J17" i="12"/>
  <c r="K17" i="12"/>
  <c r="L17" i="12"/>
  <c r="J18" i="12"/>
  <c r="K18" i="12"/>
  <c r="L18" i="12"/>
  <c r="J19" i="12"/>
  <c r="K19" i="12"/>
  <c r="L19" i="12"/>
  <c r="J20" i="12"/>
  <c r="K20" i="12"/>
  <c r="L20" i="12"/>
  <c r="J21" i="12"/>
  <c r="K21" i="12"/>
  <c r="L21" i="12"/>
  <c r="J22" i="12"/>
  <c r="K22" i="12"/>
  <c r="L22" i="12"/>
  <c r="J23" i="12"/>
  <c r="K23" i="12"/>
  <c r="L23" i="12"/>
  <c r="J24" i="12"/>
  <c r="K24" i="12"/>
  <c r="J25" i="12"/>
  <c r="K25" i="12"/>
  <c r="L25" i="12"/>
  <c r="J26" i="12"/>
  <c r="K26" i="12"/>
  <c r="L26" i="12"/>
  <c r="J27" i="12"/>
  <c r="K27" i="12"/>
  <c r="L27" i="12"/>
  <c r="J28" i="12"/>
  <c r="K28" i="12"/>
  <c r="L28" i="12"/>
  <c r="J29" i="12"/>
  <c r="K29" i="12"/>
  <c r="J30" i="12"/>
  <c r="K30" i="12"/>
  <c r="J31" i="12"/>
  <c r="K31" i="12"/>
  <c r="J32" i="12"/>
  <c r="K32" i="12"/>
  <c r="J33" i="12"/>
  <c r="K33" i="12"/>
  <c r="L33" i="12"/>
  <c r="J34" i="12"/>
  <c r="K34" i="12"/>
  <c r="L34" i="12"/>
  <c r="J35" i="12"/>
  <c r="K35" i="12"/>
  <c r="L35" i="12"/>
  <c r="J36" i="12"/>
  <c r="K36" i="12"/>
  <c r="L36" i="12"/>
  <c r="J37" i="12"/>
  <c r="K37" i="12"/>
  <c r="L37" i="12"/>
  <c r="J38" i="12"/>
  <c r="K38" i="12"/>
  <c r="L38" i="12"/>
  <c r="J39" i="12"/>
  <c r="K39" i="12"/>
  <c r="L39" i="12"/>
  <c r="J40" i="12"/>
  <c r="K40" i="12"/>
  <c r="J41" i="12"/>
  <c r="K41" i="12"/>
  <c r="L41" i="12"/>
  <c r="J42" i="12"/>
  <c r="K42" i="12"/>
  <c r="L42" i="12"/>
  <c r="J43" i="12"/>
  <c r="K43" i="12"/>
  <c r="L43" i="12"/>
  <c r="J44" i="12"/>
  <c r="K44" i="12"/>
  <c r="L44" i="12"/>
  <c r="J45" i="12"/>
  <c r="K45" i="12"/>
  <c r="J46" i="12"/>
  <c r="K46" i="12"/>
  <c r="L46" i="12"/>
  <c r="J47" i="12"/>
  <c r="K47" i="12"/>
  <c r="L47" i="12"/>
  <c r="J48" i="12"/>
  <c r="K48" i="12"/>
  <c r="L48" i="12"/>
  <c r="J49" i="12"/>
  <c r="K49" i="12"/>
  <c r="L49" i="12"/>
  <c r="J50" i="12"/>
  <c r="K50" i="12"/>
  <c r="L50" i="12"/>
  <c r="J51" i="12"/>
  <c r="K51" i="12"/>
  <c r="L51" i="12"/>
  <c r="J52" i="12"/>
  <c r="K52" i="12"/>
  <c r="L52" i="12"/>
  <c r="J53" i="12"/>
  <c r="K53" i="12"/>
  <c r="L53" i="12"/>
  <c r="J54" i="12"/>
  <c r="K54" i="12"/>
  <c r="L54" i="12"/>
  <c r="J55" i="12"/>
  <c r="K55" i="12"/>
  <c r="L55" i="12"/>
  <c r="J56" i="12"/>
  <c r="K56" i="12"/>
  <c r="L56" i="12"/>
  <c r="J57" i="12"/>
  <c r="K57" i="12"/>
  <c r="L57" i="12"/>
  <c r="J58" i="12"/>
  <c r="K58" i="12"/>
  <c r="L58" i="12"/>
  <c r="J59" i="12"/>
  <c r="K59" i="12"/>
  <c r="L59" i="12"/>
  <c r="J60" i="12"/>
  <c r="K60" i="12"/>
  <c r="L60" i="12"/>
  <c r="J61" i="12"/>
  <c r="K61" i="12"/>
  <c r="L61" i="12"/>
  <c r="J62" i="12"/>
  <c r="K62" i="12"/>
  <c r="L62" i="12"/>
  <c r="J63" i="12"/>
  <c r="K63" i="12"/>
  <c r="L63" i="12"/>
  <c r="J64" i="12"/>
  <c r="K64" i="12"/>
  <c r="L64" i="12"/>
  <c r="J65" i="12"/>
  <c r="K65" i="12"/>
  <c r="L65" i="12"/>
  <c r="J66" i="12"/>
  <c r="K66" i="12"/>
  <c r="L66" i="12"/>
  <c r="J67" i="12"/>
  <c r="K67" i="12"/>
  <c r="L67" i="12"/>
  <c r="J68" i="12"/>
  <c r="K68" i="12"/>
  <c r="L68" i="12"/>
  <c r="J69" i="12"/>
  <c r="K69" i="12"/>
  <c r="L69" i="12"/>
  <c r="J70" i="12"/>
  <c r="K70" i="12"/>
  <c r="L70" i="12"/>
  <c r="J71" i="12"/>
  <c r="K71" i="12"/>
  <c r="L71" i="12"/>
  <c r="J72" i="12"/>
  <c r="K72" i="12"/>
  <c r="L72" i="12"/>
  <c r="J73" i="12"/>
  <c r="K73" i="12"/>
  <c r="L73" i="12"/>
  <c r="J74" i="12"/>
  <c r="K74" i="12"/>
  <c r="L74" i="12"/>
  <c r="J75" i="12"/>
  <c r="K75" i="12"/>
  <c r="L75" i="12"/>
  <c r="J76" i="12"/>
  <c r="K76" i="12"/>
  <c r="L76" i="12"/>
  <c r="J77" i="12"/>
  <c r="K77" i="12"/>
  <c r="L77" i="12"/>
  <c r="J78" i="12"/>
  <c r="K78" i="12"/>
  <c r="L78" i="12"/>
  <c r="J79" i="12"/>
  <c r="K79" i="12"/>
  <c r="L79" i="12"/>
  <c r="J80" i="12"/>
  <c r="K80" i="12"/>
  <c r="L80" i="12"/>
  <c r="J81" i="12"/>
  <c r="K81" i="12"/>
  <c r="L81" i="12"/>
  <c r="F80" i="12"/>
  <c r="G80" i="12"/>
  <c r="H80" i="12"/>
  <c r="F81" i="12"/>
  <c r="G81" i="12"/>
  <c r="H81" i="12"/>
  <c r="AE9" i="11"/>
  <c r="AF9" i="11"/>
  <c r="AG9" i="11"/>
  <c r="AE10" i="11"/>
  <c r="AF10" i="11"/>
  <c r="AE11" i="11"/>
  <c r="AF11" i="11"/>
  <c r="AG11" i="11"/>
  <c r="AE12" i="11"/>
  <c r="AF12" i="11"/>
  <c r="AG12" i="11"/>
  <c r="AE13" i="11"/>
  <c r="AF13" i="11"/>
  <c r="AG13" i="11"/>
  <c r="AE14" i="11"/>
  <c r="AF14" i="11"/>
  <c r="AG14" i="11"/>
  <c r="AE15" i="11"/>
  <c r="AF15" i="11"/>
  <c r="AG15" i="11"/>
  <c r="AE16" i="11"/>
  <c r="AF16" i="11"/>
  <c r="AE17" i="11"/>
  <c r="AF17" i="11"/>
  <c r="AG17" i="11"/>
  <c r="AE18" i="11"/>
  <c r="AF18" i="11"/>
  <c r="AG18" i="11"/>
  <c r="AE19" i="11"/>
  <c r="AF19" i="11"/>
  <c r="AG19" i="11"/>
  <c r="AE20" i="11"/>
  <c r="AF20" i="11"/>
  <c r="AG20" i="11"/>
  <c r="AE21" i="11"/>
  <c r="AF21" i="11"/>
  <c r="AG21" i="11"/>
  <c r="AE22" i="11"/>
  <c r="AF22" i="11"/>
  <c r="AG22" i="11"/>
  <c r="AE23" i="11"/>
  <c r="AF23" i="11"/>
  <c r="AG23" i="11"/>
  <c r="AE24" i="11"/>
  <c r="AF24" i="11"/>
  <c r="AG24" i="11"/>
  <c r="AE25" i="11"/>
  <c r="AF25" i="11"/>
  <c r="AG25" i="11"/>
  <c r="AE26" i="11"/>
  <c r="AF26" i="11"/>
  <c r="AG26" i="11"/>
  <c r="AE27" i="11"/>
  <c r="AF27" i="11"/>
  <c r="AG27" i="11"/>
  <c r="AE28" i="11"/>
  <c r="AF28" i="11"/>
  <c r="AG28" i="11"/>
  <c r="AE29" i="11"/>
  <c r="AF29" i="11"/>
  <c r="AG29" i="11"/>
  <c r="AE30" i="11"/>
  <c r="AF30" i="11"/>
  <c r="AG30" i="11"/>
  <c r="AE31" i="11"/>
  <c r="AF31" i="11"/>
  <c r="AG31" i="11"/>
  <c r="AE32" i="11"/>
  <c r="AF32" i="11"/>
  <c r="AG32" i="11"/>
  <c r="AE33" i="11"/>
  <c r="AF33" i="11"/>
  <c r="AG33" i="11"/>
  <c r="AE34" i="11"/>
  <c r="AF34" i="11"/>
  <c r="AG34" i="11"/>
  <c r="AE35" i="11"/>
  <c r="AF35" i="11"/>
  <c r="AG35" i="11"/>
  <c r="AE36" i="11"/>
  <c r="AF36" i="11"/>
  <c r="AG36" i="11"/>
  <c r="AE37" i="11"/>
  <c r="AF37" i="11"/>
  <c r="AG37" i="11"/>
  <c r="AE38" i="11"/>
  <c r="AF38" i="11"/>
  <c r="AG38" i="11"/>
  <c r="AE39" i="11"/>
  <c r="AF39" i="11"/>
  <c r="AG39" i="11"/>
  <c r="AE40" i="11"/>
  <c r="AF40" i="11"/>
  <c r="AG40" i="11"/>
  <c r="AE41" i="11"/>
  <c r="AF41" i="11"/>
  <c r="AG41" i="11"/>
  <c r="AE42" i="11"/>
  <c r="AF42" i="11"/>
  <c r="AG42" i="11"/>
  <c r="AE43" i="11"/>
  <c r="AF43" i="11"/>
  <c r="AG43" i="11"/>
  <c r="AE44" i="11"/>
  <c r="AF44" i="11"/>
  <c r="AG44" i="11"/>
  <c r="AE45" i="11"/>
  <c r="AF45" i="11"/>
  <c r="AG45" i="11"/>
  <c r="AE46" i="11"/>
  <c r="AF46" i="11"/>
  <c r="AG46" i="11"/>
  <c r="AE47" i="11"/>
  <c r="AF47" i="11"/>
  <c r="AG47" i="11"/>
  <c r="AE48" i="11"/>
  <c r="AF48" i="11"/>
  <c r="AG48" i="11"/>
  <c r="AE49" i="11"/>
  <c r="AF49" i="11"/>
  <c r="AG49" i="11"/>
  <c r="AE50" i="11"/>
  <c r="AF50" i="11"/>
  <c r="AG50" i="11"/>
  <c r="AE51" i="11"/>
  <c r="AF51" i="11"/>
  <c r="AG51" i="11"/>
  <c r="AE52" i="11"/>
  <c r="AF52" i="11"/>
  <c r="AG52" i="11"/>
  <c r="AE53" i="11"/>
  <c r="AF53" i="11"/>
  <c r="AG53" i="11"/>
  <c r="AE54" i="11"/>
  <c r="AF54" i="11"/>
  <c r="AG54" i="11"/>
  <c r="AE55" i="11"/>
  <c r="AF55" i="11"/>
  <c r="AG55" i="11"/>
  <c r="AE56" i="11"/>
  <c r="AF56" i="11"/>
  <c r="AG56" i="11"/>
  <c r="AE57" i="11"/>
  <c r="AF57" i="11"/>
  <c r="AG57" i="11"/>
  <c r="AE58" i="11"/>
  <c r="AF58" i="11"/>
  <c r="AG58" i="11"/>
  <c r="AE59" i="11"/>
  <c r="AF59" i="11"/>
  <c r="AG59" i="11"/>
  <c r="AE60" i="11"/>
  <c r="AF60" i="11"/>
  <c r="AG60" i="11"/>
  <c r="AE61" i="11"/>
  <c r="AF61" i="11"/>
  <c r="AG61" i="11"/>
  <c r="AE62" i="11"/>
  <c r="AF62" i="11"/>
  <c r="AG62" i="11"/>
  <c r="AE63" i="11"/>
  <c r="AF63" i="11"/>
  <c r="AG63" i="11"/>
  <c r="AE64" i="11"/>
  <c r="AF64" i="11"/>
  <c r="AG64" i="11"/>
  <c r="AE65" i="11"/>
  <c r="AF65" i="11"/>
  <c r="AG65" i="11"/>
  <c r="AE66" i="11"/>
  <c r="AF66" i="11"/>
  <c r="AG66" i="11"/>
  <c r="AE67" i="11"/>
  <c r="AF67" i="11"/>
  <c r="AG67" i="11"/>
  <c r="AE68" i="11"/>
  <c r="AF68" i="11"/>
  <c r="AG68" i="11"/>
  <c r="AE69" i="11"/>
  <c r="AF69" i="11"/>
  <c r="AG69" i="11"/>
  <c r="AE70" i="11"/>
  <c r="AF70" i="11"/>
  <c r="AG70" i="11"/>
  <c r="AE71" i="11"/>
  <c r="AF71" i="11"/>
  <c r="AG71" i="11"/>
  <c r="AE72" i="11"/>
  <c r="AF72" i="11"/>
  <c r="AG72" i="11"/>
  <c r="AE73" i="11"/>
  <c r="AF73" i="11"/>
  <c r="AG73" i="11"/>
  <c r="AE74" i="11"/>
  <c r="AF74" i="11"/>
  <c r="AG74" i="11"/>
  <c r="AE75" i="11"/>
  <c r="AF75" i="11"/>
  <c r="AG75" i="11"/>
  <c r="AE76" i="11"/>
  <c r="AF76" i="11"/>
  <c r="AG76" i="11"/>
  <c r="AE77" i="11"/>
  <c r="AF77" i="11"/>
  <c r="AG77" i="11"/>
  <c r="AE78" i="11"/>
  <c r="AF78" i="11"/>
  <c r="AG78" i="11"/>
  <c r="AE79" i="11"/>
  <c r="AF79" i="11"/>
  <c r="AG79" i="11"/>
  <c r="AE80" i="11"/>
  <c r="AF80" i="11"/>
  <c r="AG80" i="11"/>
  <c r="AE81" i="11"/>
  <c r="AF81" i="11"/>
  <c r="AG81" i="11"/>
  <c r="Z9" i="11"/>
  <c r="Z10" i="11"/>
  <c r="Z11" i="11"/>
  <c r="Z12" i="11"/>
  <c r="Z13" i="11"/>
  <c r="Z14" i="11"/>
  <c r="Z15" i="11"/>
  <c r="Z16" i="11"/>
  <c r="Z17" i="11"/>
  <c r="Z18" i="11"/>
  <c r="Z19" i="11"/>
  <c r="Z20" i="11"/>
  <c r="Z21" i="11"/>
  <c r="Z22" i="11"/>
  <c r="Z23" i="11"/>
  <c r="Z24" i="11"/>
  <c r="Z25" i="11"/>
  <c r="Z26" i="11"/>
  <c r="Z27" i="11"/>
  <c r="Z28" i="11"/>
  <c r="Z29" i="11"/>
  <c r="Z30" i="11"/>
  <c r="Z31" i="11"/>
  <c r="Z32" i="11"/>
  <c r="Z33" i="11"/>
  <c r="Z34" i="11"/>
  <c r="Z35" i="11"/>
  <c r="Z36" i="11"/>
  <c r="Z37" i="11"/>
  <c r="Z38" i="11"/>
  <c r="Z39" i="11"/>
  <c r="Z40" i="11"/>
  <c r="Z41" i="11"/>
  <c r="Z42" i="11"/>
  <c r="Z43" i="11"/>
  <c r="Z44" i="11"/>
  <c r="Z45" i="11"/>
  <c r="Z46" i="11"/>
  <c r="Z47" i="11"/>
  <c r="Z48" i="11"/>
  <c r="Z49" i="11"/>
  <c r="Z50" i="11"/>
  <c r="Z51" i="11"/>
  <c r="Z52" i="11"/>
  <c r="Z53" i="11"/>
  <c r="Z54" i="11"/>
  <c r="Z55" i="11"/>
  <c r="Z56" i="11"/>
  <c r="Z57" i="11"/>
  <c r="Z58" i="11"/>
  <c r="Z59" i="11"/>
  <c r="Z60" i="11"/>
  <c r="Z61" i="11"/>
  <c r="Z62" i="11"/>
  <c r="Z63" i="11"/>
  <c r="Z64" i="11"/>
  <c r="Z65" i="11"/>
  <c r="Z66" i="11"/>
  <c r="Z67" i="11"/>
  <c r="Z68" i="11"/>
  <c r="Z69" i="11"/>
  <c r="Z70" i="11"/>
  <c r="Z71" i="11"/>
  <c r="Z72" i="11"/>
  <c r="Z73" i="11"/>
  <c r="Z74" i="11"/>
  <c r="Z75" i="11"/>
  <c r="Z76" i="11"/>
  <c r="Z77" i="11"/>
  <c r="Z78" i="11"/>
  <c r="Z79" i="11"/>
  <c r="Z80" i="11"/>
  <c r="Z81" i="11"/>
  <c r="U9" i="11"/>
  <c r="V9" i="11"/>
  <c r="U10" i="11"/>
  <c r="V10" i="11"/>
  <c r="U11" i="11"/>
  <c r="V11" i="11"/>
  <c r="U12" i="11"/>
  <c r="V12" i="11"/>
  <c r="U13" i="11"/>
  <c r="V13" i="11"/>
  <c r="U14" i="11"/>
  <c r="V14" i="11"/>
  <c r="U15" i="11"/>
  <c r="V15" i="11"/>
  <c r="U16" i="11"/>
  <c r="V16" i="11"/>
  <c r="U17" i="11"/>
  <c r="V17" i="11"/>
  <c r="U18" i="11"/>
  <c r="V18" i="11"/>
  <c r="U19" i="11"/>
  <c r="V19" i="11"/>
  <c r="U20" i="11"/>
  <c r="V20" i="11"/>
  <c r="U21" i="11"/>
  <c r="V21" i="11"/>
  <c r="U22" i="11"/>
  <c r="V22" i="11"/>
  <c r="U23" i="11"/>
  <c r="V23" i="11"/>
  <c r="U24" i="11"/>
  <c r="V24" i="11"/>
  <c r="U25" i="11"/>
  <c r="V25" i="11"/>
  <c r="U26" i="11"/>
  <c r="V26" i="11"/>
  <c r="U27" i="11"/>
  <c r="V27" i="11"/>
  <c r="U28" i="11"/>
  <c r="V28" i="11"/>
  <c r="U29" i="11"/>
  <c r="V29" i="11"/>
  <c r="U30" i="11"/>
  <c r="V30" i="11"/>
  <c r="U31" i="11"/>
  <c r="V31" i="11"/>
  <c r="U32" i="11"/>
  <c r="V32" i="11"/>
  <c r="U33" i="11"/>
  <c r="V33" i="11"/>
  <c r="U34" i="11"/>
  <c r="V34" i="11"/>
  <c r="U35" i="11"/>
  <c r="V35" i="11"/>
  <c r="U36" i="11"/>
  <c r="V36" i="11"/>
  <c r="U37" i="11"/>
  <c r="V37" i="11"/>
  <c r="U38" i="11"/>
  <c r="V38" i="11"/>
  <c r="U39" i="11"/>
  <c r="V39" i="11"/>
  <c r="U40" i="11"/>
  <c r="V40" i="11"/>
  <c r="U41" i="11"/>
  <c r="V41" i="11"/>
  <c r="U42" i="11"/>
  <c r="V42" i="11"/>
  <c r="U43" i="11"/>
  <c r="V43" i="11"/>
  <c r="U44" i="11"/>
  <c r="V44" i="11"/>
  <c r="U45" i="11"/>
  <c r="V45" i="11"/>
  <c r="U46" i="11"/>
  <c r="V46" i="11"/>
  <c r="U47" i="11"/>
  <c r="V47" i="11"/>
  <c r="U48" i="11"/>
  <c r="V48" i="11"/>
  <c r="U49" i="11"/>
  <c r="V49" i="11"/>
  <c r="U50" i="11"/>
  <c r="V50" i="11"/>
  <c r="U51" i="11"/>
  <c r="V51" i="11"/>
  <c r="U52" i="11"/>
  <c r="V52" i="11"/>
  <c r="U53" i="11"/>
  <c r="V53" i="11"/>
  <c r="U54" i="11"/>
  <c r="V54" i="11"/>
  <c r="U55" i="11"/>
  <c r="V55" i="11"/>
  <c r="U56" i="11"/>
  <c r="V56" i="11"/>
  <c r="U57" i="11"/>
  <c r="V57" i="11"/>
  <c r="U58" i="11"/>
  <c r="V58" i="11"/>
  <c r="U59" i="11"/>
  <c r="V59" i="11"/>
  <c r="U60" i="11"/>
  <c r="V60" i="11"/>
  <c r="U61" i="11"/>
  <c r="V61" i="11"/>
  <c r="U62" i="11"/>
  <c r="V62" i="11"/>
  <c r="U63" i="11"/>
  <c r="V63" i="11"/>
  <c r="U64" i="11"/>
  <c r="V64" i="11"/>
  <c r="U65" i="11"/>
  <c r="V65" i="11"/>
  <c r="U66" i="11"/>
  <c r="V66" i="11"/>
  <c r="U67" i="11"/>
  <c r="V67" i="11"/>
  <c r="U68" i="11"/>
  <c r="V68" i="11"/>
  <c r="U69" i="11"/>
  <c r="V69" i="11"/>
  <c r="U70" i="11"/>
  <c r="V70" i="11"/>
  <c r="U71" i="11"/>
  <c r="V71" i="11"/>
  <c r="U72" i="11"/>
  <c r="V72" i="11"/>
  <c r="U73" i="11"/>
  <c r="V73" i="11"/>
  <c r="U74" i="11"/>
  <c r="V74" i="11"/>
  <c r="U75" i="11"/>
  <c r="V75" i="11"/>
  <c r="U76" i="11"/>
  <c r="V76" i="11"/>
  <c r="U77" i="11"/>
  <c r="V77" i="11"/>
  <c r="U78" i="11"/>
  <c r="V78" i="11"/>
  <c r="U79" i="11"/>
  <c r="V79" i="11"/>
  <c r="U80" i="11"/>
  <c r="V80" i="11"/>
  <c r="U81" i="11"/>
  <c r="V81" i="11"/>
  <c r="K9" i="11"/>
  <c r="L9" i="11"/>
  <c r="M9" i="11"/>
  <c r="K10" i="11"/>
  <c r="L10" i="11"/>
  <c r="M10" i="11"/>
  <c r="K11" i="11"/>
  <c r="L11" i="11"/>
  <c r="M11" i="11"/>
  <c r="K12" i="11"/>
  <c r="L12" i="11"/>
  <c r="M12" i="11"/>
  <c r="K13" i="11"/>
  <c r="L13" i="11"/>
  <c r="M13" i="11"/>
  <c r="K14" i="11"/>
  <c r="L14" i="11"/>
  <c r="M14" i="11"/>
  <c r="K15" i="11"/>
  <c r="L15" i="11"/>
  <c r="M15" i="11"/>
  <c r="K16" i="11"/>
  <c r="L16" i="11"/>
  <c r="M16" i="11"/>
  <c r="K17" i="11"/>
  <c r="L17" i="11"/>
  <c r="M17" i="11"/>
  <c r="K18" i="11"/>
  <c r="L18" i="11"/>
  <c r="M18" i="11"/>
  <c r="K19" i="11"/>
  <c r="L19" i="11"/>
  <c r="M19" i="11"/>
  <c r="K20" i="11"/>
  <c r="L20" i="11"/>
  <c r="M20" i="11"/>
  <c r="K21" i="11"/>
  <c r="L21" i="11"/>
  <c r="M21" i="11"/>
  <c r="K22" i="11"/>
  <c r="L22" i="11"/>
  <c r="K23" i="11"/>
  <c r="L23" i="11"/>
  <c r="M23" i="11"/>
  <c r="K24" i="11"/>
  <c r="L24" i="11"/>
  <c r="K25" i="11"/>
  <c r="L25" i="11"/>
  <c r="M25" i="11"/>
  <c r="K26" i="11"/>
  <c r="L26" i="11"/>
  <c r="M26" i="11"/>
  <c r="K27" i="11"/>
  <c r="L27" i="11"/>
  <c r="M27" i="11"/>
  <c r="K28" i="11"/>
  <c r="L28" i="11"/>
  <c r="M28" i="11"/>
  <c r="K29" i="11"/>
  <c r="L29" i="11"/>
  <c r="M29" i="11"/>
  <c r="K30" i="11"/>
  <c r="L30" i="11"/>
  <c r="K31" i="11"/>
  <c r="L31" i="11"/>
  <c r="M31" i="11"/>
  <c r="K32" i="11"/>
  <c r="L32" i="11"/>
  <c r="M32" i="11"/>
  <c r="K33" i="11"/>
  <c r="L33" i="11"/>
  <c r="M33" i="11"/>
  <c r="K34" i="11"/>
  <c r="L34" i="11"/>
  <c r="M34" i="11"/>
  <c r="K35" i="11"/>
  <c r="L35" i="11"/>
  <c r="M35" i="11"/>
  <c r="K36" i="11"/>
  <c r="L36" i="11"/>
  <c r="M36" i="11"/>
  <c r="K37" i="11"/>
  <c r="L37" i="11"/>
  <c r="M37" i="11"/>
  <c r="K38" i="11"/>
  <c r="L38" i="11"/>
  <c r="M38" i="11"/>
  <c r="K39" i="11"/>
  <c r="L39" i="11"/>
  <c r="M39" i="11"/>
  <c r="K40" i="11"/>
  <c r="L40" i="11"/>
  <c r="M40" i="11"/>
  <c r="K41" i="11"/>
  <c r="L41" i="11"/>
  <c r="M41" i="11"/>
  <c r="K42" i="11"/>
  <c r="L42" i="11"/>
  <c r="M42" i="11"/>
  <c r="K43" i="11"/>
  <c r="L43" i="11"/>
  <c r="M43" i="11"/>
  <c r="K44" i="11"/>
  <c r="L44" i="11"/>
  <c r="M44" i="11"/>
  <c r="K45" i="11"/>
  <c r="L45" i="11"/>
  <c r="M45" i="11"/>
  <c r="K46" i="11"/>
  <c r="L46" i="11"/>
  <c r="M46" i="11"/>
  <c r="K47" i="11"/>
  <c r="L47" i="11"/>
  <c r="M47" i="11"/>
  <c r="K48" i="11"/>
  <c r="L48" i="11"/>
  <c r="M48" i="11"/>
  <c r="K49" i="11"/>
  <c r="L49" i="11"/>
  <c r="M49" i="11"/>
  <c r="K50" i="11"/>
  <c r="L50" i="11"/>
  <c r="M50" i="11"/>
  <c r="K51" i="11"/>
  <c r="L51" i="11"/>
  <c r="M51" i="11"/>
  <c r="K52" i="11"/>
  <c r="L52" i="11"/>
  <c r="M52" i="11"/>
  <c r="K53" i="11"/>
  <c r="L53" i="11"/>
  <c r="M53" i="11"/>
  <c r="K54" i="11"/>
  <c r="L54" i="11"/>
  <c r="M54" i="11"/>
  <c r="K55" i="11"/>
  <c r="L55" i="11"/>
  <c r="M55" i="11"/>
  <c r="K56" i="11"/>
  <c r="L56" i="11"/>
  <c r="M56" i="11"/>
  <c r="K57" i="11"/>
  <c r="L57" i="11"/>
  <c r="M57" i="11"/>
  <c r="K58" i="11"/>
  <c r="L58" i="11"/>
  <c r="M58" i="11"/>
  <c r="K59" i="11"/>
  <c r="L59" i="11"/>
  <c r="M59" i="11"/>
  <c r="K60" i="11"/>
  <c r="L60" i="11"/>
  <c r="M60" i="11"/>
  <c r="K61" i="11"/>
  <c r="L61" i="11"/>
  <c r="M61" i="11"/>
  <c r="K62" i="11"/>
  <c r="L62" i="11"/>
  <c r="M62" i="11"/>
  <c r="K63" i="11"/>
  <c r="L63" i="11"/>
  <c r="M63" i="11"/>
  <c r="K64" i="11"/>
  <c r="L64" i="11"/>
  <c r="M64" i="11"/>
  <c r="K65" i="11"/>
  <c r="L65" i="11"/>
  <c r="M65" i="11"/>
  <c r="K66" i="11"/>
  <c r="L66" i="11"/>
  <c r="M66" i="11"/>
  <c r="K67" i="11"/>
  <c r="L67" i="11"/>
  <c r="M67" i="11"/>
  <c r="K68" i="11"/>
  <c r="L68" i="11"/>
  <c r="M68" i="11"/>
  <c r="K69" i="11"/>
  <c r="L69" i="11"/>
  <c r="M69" i="11"/>
  <c r="K70" i="11"/>
  <c r="L70" i="11"/>
  <c r="M70" i="11"/>
  <c r="K71" i="11"/>
  <c r="L71" i="11"/>
  <c r="M71" i="11"/>
  <c r="K72" i="11"/>
  <c r="L72" i="11"/>
  <c r="M72" i="11"/>
  <c r="K73" i="11"/>
  <c r="L73" i="11"/>
  <c r="M73" i="11"/>
  <c r="K74" i="11"/>
  <c r="L74" i="11"/>
  <c r="M74" i="11"/>
  <c r="K75" i="11"/>
  <c r="L75" i="11"/>
  <c r="M75" i="11"/>
  <c r="K76" i="11"/>
  <c r="L76" i="11"/>
  <c r="M76" i="11"/>
  <c r="K77" i="11"/>
  <c r="L77" i="11"/>
  <c r="M77" i="11"/>
  <c r="K78" i="11"/>
  <c r="L78" i="11"/>
  <c r="M78" i="11"/>
  <c r="K79" i="11"/>
  <c r="L79" i="11"/>
  <c r="M79" i="11"/>
  <c r="K80" i="11"/>
  <c r="L80" i="11"/>
  <c r="M80" i="11"/>
  <c r="K81" i="11"/>
  <c r="L81" i="11"/>
  <c r="M81" i="11"/>
  <c r="G80" i="11"/>
  <c r="H80" i="11"/>
  <c r="I80" i="11"/>
  <c r="G81" i="11"/>
  <c r="H81" i="11"/>
  <c r="I81" i="11"/>
  <c r="AR15" i="11" l="1"/>
  <c r="AR19" i="11"/>
  <c r="AR20" i="11"/>
  <c r="AR21" i="11"/>
  <c r="AR22" i="11"/>
  <c r="AR23" i="11"/>
  <c r="AR24" i="11"/>
  <c r="AR25" i="11"/>
  <c r="AR26" i="11"/>
  <c r="AR27" i="11"/>
  <c r="AR28" i="11"/>
  <c r="AR29" i="11"/>
  <c r="AR30" i="11"/>
  <c r="AR31" i="11"/>
  <c r="AR32" i="11"/>
  <c r="AR33" i="11"/>
  <c r="AR34" i="11"/>
  <c r="AR35" i="11"/>
  <c r="AR36" i="11"/>
  <c r="AR37" i="11"/>
  <c r="AR38" i="11"/>
  <c r="AR39" i="11"/>
  <c r="AR40" i="11"/>
  <c r="AR42" i="11"/>
  <c r="AR43" i="11"/>
  <c r="AR44" i="11"/>
  <c r="AR45" i="11"/>
  <c r="AR9" i="11"/>
  <c r="AQ9" i="11"/>
  <c r="AO9" i="11"/>
  <c r="AP15" i="11"/>
  <c r="AQ40" i="11"/>
  <c r="AQ39" i="11"/>
  <c r="AQ38" i="11"/>
  <c r="AQ37" i="11"/>
  <c r="AQ36" i="11"/>
  <c r="AQ35" i="11"/>
  <c r="AQ34" i="11"/>
  <c r="AQ33" i="11"/>
  <c r="AQ32" i="11"/>
  <c r="AQ31" i="11"/>
  <c r="AQ30" i="11"/>
  <c r="AQ29" i="11"/>
  <c r="AQ28" i="11"/>
  <c r="AQ27" i="11"/>
  <c r="AQ26" i="11"/>
  <c r="AQ25" i="11"/>
  <c r="AQ24" i="11"/>
  <c r="AQ23" i="11"/>
  <c r="AQ22" i="11"/>
  <c r="AQ21" i="11"/>
  <c r="AQ20" i="11"/>
  <c r="AQ19" i="11"/>
  <c r="AQ15" i="11"/>
  <c r="AP45" i="11"/>
  <c r="AP44" i="11"/>
  <c r="AP43" i="11"/>
  <c r="AP42" i="11"/>
  <c r="AP40" i="11"/>
  <c r="AP39" i="11"/>
  <c r="AP38" i="11"/>
  <c r="AP37" i="11"/>
  <c r="AP36" i="11"/>
  <c r="AP35" i="11"/>
  <c r="AP34" i="11"/>
  <c r="AP33" i="11"/>
  <c r="AP32" i="11"/>
  <c r="AP31" i="11"/>
  <c r="AP30" i="11"/>
  <c r="AP29" i="11"/>
  <c r="AP28" i="11"/>
  <c r="AP27" i="11"/>
  <c r="AP26" i="11"/>
  <c r="AP25" i="11"/>
  <c r="AP24" i="11"/>
  <c r="AP23" i="11"/>
  <c r="AP22" i="11"/>
  <c r="AP21" i="11"/>
  <c r="AP20" i="11"/>
  <c r="AP19" i="11"/>
  <c r="AO40" i="11"/>
  <c r="AO39" i="11"/>
  <c r="AO38" i="11"/>
  <c r="AO37" i="11"/>
  <c r="AO36" i="11"/>
  <c r="AO35" i="11"/>
  <c r="AO34" i="11"/>
  <c r="AO33" i="11"/>
  <c r="AO32" i="11"/>
  <c r="AO31" i="11"/>
  <c r="AO30" i="11"/>
  <c r="AO29" i="11"/>
  <c r="AO28" i="11"/>
  <c r="AO27" i="11"/>
  <c r="AO26" i="11"/>
  <c r="AO25" i="11"/>
  <c r="AO24" i="11"/>
  <c r="AO23" i="11"/>
  <c r="AO22" i="11"/>
  <c r="AO21" i="11"/>
  <c r="AO20" i="11"/>
  <c r="AO19" i="11"/>
  <c r="AO15" i="11"/>
  <c r="AN45" i="11"/>
  <c r="AN44" i="11"/>
  <c r="AN43" i="11"/>
  <c r="AN42" i="11"/>
  <c r="AN40" i="11"/>
  <c r="AN39" i="11"/>
  <c r="AN38" i="11"/>
  <c r="AN37" i="11"/>
  <c r="AN36" i="11"/>
  <c r="AN35" i="11"/>
  <c r="AN34" i="11"/>
  <c r="AN33" i="11"/>
  <c r="AN32" i="11"/>
  <c r="AN31" i="11"/>
  <c r="AN30" i="11"/>
  <c r="AN29" i="11"/>
  <c r="AN28" i="11"/>
  <c r="AN27" i="11"/>
  <c r="AN26" i="11"/>
  <c r="AN25" i="11"/>
  <c r="AN24" i="11"/>
  <c r="AN23" i="11"/>
  <c r="AN22" i="11"/>
  <c r="AN21" i="11"/>
  <c r="AN20" i="11"/>
  <c r="AN19" i="11"/>
  <c r="AN15" i="11"/>
  <c r="V9" i="15" l="1"/>
  <c r="V10" i="15"/>
  <c r="V11" i="15"/>
  <c r="V12" i="15"/>
  <c r="V13" i="15"/>
  <c r="V14" i="15"/>
  <c r="V15" i="15"/>
  <c r="V16" i="15"/>
  <c r="V17" i="15"/>
  <c r="V18" i="15"/>
  <c r="V19" i="15"/>
  <c r="V20" i="15"/>
  <c r="V21" i="15"/>
  <c r="V22" i="15"/>
  <c r="V23" i="15"/>
  <c r="V24" i="15"/>
  <c r="V25" i="15"/>
  <c r="V26" i="15"/>
  <c r="V27" i="15"/>
  <c r="V28" i="15"/>
  <c r="V29" i="15"/>
  <c r="V30" i="15"/>
  <c r="V31" i="15"/>
  <c r="V32" i="15"/>
  <c r="V33" i="15"/>
  <c r="V34" i="15"/>
  <c r="V35" i="15"/>
  <c r="V36" i="15"/>
  <c r="V37" i="15"/>
  <c r="V38" i="15"/>
  <c r="V39" i="15"/>
  <c r="V40" i="15"/>
  <c r="V41" i="15"/>
  <c r="V42" i="15"/>
  <c r="V43" i="15"/>
  <c r="V44" i="15"/>
  <c r="V45" i="15"/>
  <c r="V46" i="15"/>
  <c r="V47" i="15"/>
  <c r="V48" i="15"/>
  <c r="V49" i="15"/>
  <c r="V50" i="15"/>
  <c r="V51" i="15"/>
  <c r="V52" i="15"/>
  <c r="V53" i="15"/>
  <c r="V54" i="15"/>
  <c r="V55" i="15"/>
  <c r="V56" i="15"/>
  <c r="V57" i="15"/>
  <c r="V58" i="15"/>
  <c r="V59" i="15"/>
  <c r="V60" i="15"/>
  <c r="V61" i="15"/>
  <c r="V62" i="15"/>
  <c r="V63" i="15"/>
  <c r="V64" i="15"/>
  <c r="V65" i="15"/>
  <c r="V66" i="15"/>
  <c r="V67" i="15"/>
  <c r="V68" i="15"/>
  <c r="V69" i="15"/>
  <c r="V70" i="15"/>
  <c r="V71" i="15"/>
  <c r="V72" i="15"/>
  <c r="V73" i="15"/>
  <c r="V74" i="15"/>
  <c r="V75" i="15"/>
  <c r="V76" i="15"/>
  <c r="V77" i="15"/>
  <c r="V78" i="15"/>
  <c r="V79" i="15"/>
  <c r="V80" i="15"/>
  <c r="V8" i="15"/>
  <c r="I8" i="15"/>
  <c r="W9" i="15"/>
  <c r="W10" i="15"/>
  <c r="W11" i="15"/>
  <c r="W12" i="15"/>
  <c r="W13" i="15"/>
  <c r="W14" i="15"/>
  <c r="W15" i="15"/>
  <c r="W16" i="15"/>
  <c r="W17" i="15"/>
  <c r="W18" i="15"/>
  <c r="W19" i="15"/>
  <c r="W20" i="15"/>
  <c r="W21" i="15"/>
  <c r="W22" i="15"/>
  <c r="W23" i="15"/>
  <c r="W24" i="15"/>
  <c r="W25" i="15"/>
  <c r="W26" i="15"/>
  <c r="W27" i="15"/>
  <c r="W28" i="15"/>
  <c r="W29" i="15"/>
  <c r="W30" i="15"/>
  <c r="W31" i="15"/>
  <c r="W32" i="15"/>
  <c r="W33" i="15"/>
  <c r="W34" i="15"/>
  <c r="W35" i="15"/>
  <c r="W36" i="15"/>
  <c r="W37" i="15"/>
  <c r="W38" i="15"/>
  <c r="W39" i="15"/>
  <c r="W40" i="15"/>
  <c r="W41" i="15"/>
  <c r="W42" i="15"/>
  <c r="W43" i="15"/>
  <c r="W44" i="15"/>
  <c r="W45" i="15"/>
  <c r="W46" i="15"/>
  <c r="W47" i="15"/>
  <c r="W48" i="15"/>
  <c r="W49" i="15"/>
  <c r="W50" i="15"/>
  <c r="W51" i="15"/>
  <c r="W52" i="15"/>
  <c r="W53" i="15"/>
  <c r="W54" i="15"/>
  <c r="W55" i="15"/>
  <c r="W56" i="15"/>
  <c r="W57" i="15"/>
  <c r="W58" i="15"/>
  <c r="W59" i="15"/>
  <c r="W60" i="15"/>
  <c r="W61" i="15"/>
  <c r="W62" i="15"/>
  <c r="W63" i="15"/>
  <c r="W64" i="15"/>
  <c r="W65" i="15"/>
  <c r="W66" i="15"/>
  <c r="W67" i="15"/>
  <c r="W68" i="15"/>
  <c r="W69" i="15"/>
  <c r="W70" i="15"/>
  <c r="W71" i="15"/>
  <c r="W72" i="15"/>
  <c r="W73" i="15"/>
  <c r="W74" i="15"/>
  <c r="W75" i="15"/>
  <c r="W76" i="15"/>
  <c r="W77" i="15"/>
  <c r="W78" i="15"/>
  <c r="W79" i="15"/>
  <c r="W80" i="15"/>
  <c r="H8" i="15"/>
  <c r="W8" i="15" s="1"/>
  <c r="AB9" i="14"/>
  <c r="AB10" i="14"/>
  <c r="AB11" i="14"/>
  <c r="AB12" i="14"/>
  <c r="AB13" i="14"/>
  <c r="AB14" i="14"/>
  <c r="AB15" i="14"/>
  <c r="AB16" i="14"/>
  <c r="AB17" i="14"/>
  <c r="AB18" i="14"/>
  <c r="AB19" i="14"/>
  <c r="AB20" i="14"/>
  <c r="AB21" i="14"/>
  <c r="AB22" i="14"/>
  <c r="AB23" i="14"/>
  <c r="AB24" i="14"/>
  <c r="AB25" i="14"/>
  <c r="AB26" i="14"/>
  <c r="AB27" i="14"/>
  <c r="AB28" i="14"/>
  <c r="AB29" i="14"/>
  <c r="AB30" i="14"/>
  <c r="AB31" i="14"/>
  <c r="AB32" i="14"/>
  <c r="AB33" i="14"/>
  <c r="AB34" i="14"/>
  <c r="AB35" i="14"/>
  <c r="AB36" i="14"/>
  <c r="AB37" i="14"/>
  <c r="AB38" i="14"/>
  <c r="AB39" i="14"/>
  <c r="AB40" i="14"/>
  <c r="AB41" i="14"/>
  <c r="AB42" i="14"/>
  <c r="AB43" i="14"/>
  <c r="AB44" i="14"/>
  <c r="AB45" i="14"/>
  <c r="AB46" i="14"/>
  <c r="AB47" i="14"/>
  <c r="AB48" i="14"/>
  <c r="AB49" i="14"/>
  <c r="AB50" i="14"/>
  <c r="AB51" i="14"/>
  <c r="AB52" i="14"/>
  <c r="AB53" i="14"/>
  <c r="AB54" i="14"/>
  <c r="AB55" i="14"/>
  <c r="AB56" i="14"/>
  <c r="AB57" i="14"/>
  <c r="AB58" i="14"/>
  <c r="AB59" i="14"/>
  <c r="AB60" i="14"/>
  <c r="AB61" i="14"/>
  <c r="AB62" i="14"/>
  <c r="AB63" i="14"/>
  <c r="AB64" i="14"/>
  <c r="AB65" i="14"/>
  <c r="AB66" i="14"/>
  <c r="AB67" i="14"/>
  <c r="AB68" i="14"/>
  <c r="AB69" i="14"/>
  <c r="AB70" i="14"/>
  <c r="AB71" i="14"/>
  <c r="AB72" i="14"/>
  <c r="AB73" i="14"/>
  <c r="AB74" i="14"/>
  <c r="AB75" i="14"/>
  <c r="AB76" i="14"/>
  <c r="AB77" i="14"/>
  <c r="AB78" i="14"/>
  <c r="AB79" i="14"/>
  <c r="AB80" i="14"/>
  <c r="AB81" i="14"/>
  <c r="AB8" i="14"/>
  <c r="P9" i="14"/>
  <c r="P10" i="14"/>
  <c r="P11" i="14"/>
  <c r="P12" i="14"/>
  <c r="P13" i="14"/>
  <c r="P14" i="14"/>
  <c r="P15" i="14"/>
  <c r="P16" i="14"/>
  <c r="P17" i="14"/>
  <c r="P18" i="14"/>
  <c r="P19" i="14"/>
  <c r="P20" i="14"/>
  <c r="P21" i="14"/>
  <c r="P22" i="14"/>
  <c r="P23" i="14"/>
  <c r="P24" i="14"/>
  <c r="P25" i="14"/>
  <c r="P26" i="14"/>
  <c r="P27" i="14"/>
  <c r="P28" i="14"/>
  <c r="P29" i="14"/>
  <c r="P30" i="14"/>
  <c r="P31" i="14"/>
  <c r="P32" i="14"/>
  <c r="P33" i="14"/>
  <c r="P34" i="14"/>
  <c r="P35" i="14"/>
  <c r="P36" i="14"/>
  <c r="P37" i="14"/>
  <c r="P38" i="14"/>
  <c r="P39" i="14"/>
  <c r="P40" i="14"/>
  <c r="P41" i="14"/>
  <c r="P42" i="14"/>
  <c r="P43" i="14"/>
  <c r="P44" i="14"/>
  <c r="P45" i="14"/>
  <c r="P46" i="14"/>
  <c r="P47" i="14"/>
  <c r="P48" i="14"/>
  <c r="P49" i="14"/>
  <c r="P50" i="14"/>
  <c r="P51" i="14"/>
  <c r="P52" i="14"/>
  <c r="P53" i="14"/>
  <c r="P54" i="14"/>
  <c r="P55" i="14"/>
  <c r="P56" i="14"/>
  <c r="P57" i="14"/>
  <c r="P58" i="14"/>
  <c r="P59" i="14"/>
  <c r="P60" i="14"/>
  <c r="P61" i="14"/>
  <c r="P62" i="14"/>
  <c r="P63" i="14"/>
  <c r="P64" i="14"/>
  <c r="P65" i="14"/>
  <c r="P66" i="14"/>
  <c r="P67" i="14"/>
  <c r="P68" i="14"/>
  <c r="P69" i="14"/>
  <c r="P70" i="14"/>
  <c r="P71" i="14"/>
  <c r="P72" i="14"/>
  <c r="P73" i="14"/>
  <c r="P74" i="14"/>
  <c r="P75" i="14"/>
  <c r="P76" i="14"/>
  <c r="P77" i="14"/>
  <c r="P78" i="14"/>
  <c r="P79" i="14"/>
  <c r="P80" i="14"/>
  <c r="P81" i="14"/>
  <c r="P8" i="14"/>
  <c r="O9" i="14"/>
  <c r="O10" i="14"/>
  <c r="O11" i="14"/>
  <c r="O12" i="14"/>
  <c r="O13" i="14"/>
  <c r="O14" i="14"/>
  <c r="O15" i="14"/>
  <c r="O16" i="14"/>
  <c r="O17" i="14"/>
  <c r="O18" i="14"/>
  <c r="O19" i="14"/>
  <c r="O20" i="14"/>
  <c r="O21" i="14"/>
  <c r="O22" i="14"/>
  <c r="O23" i="14"/>
  <c r="O24" i="14"/>
  <c r="O25" i="14"/>
  <c r="O26" i="14"/>
  <c r="O27" i="14"/>
  <c r="O28" i="14"/>
  <c r="O29" i="14"/>
  <c r="O30" i="14"/>
  <c r="O31" i="14"/>
  <c r="O32" i="14"/>
  <c r="O33" i="14"/>
  <c r="O34" i="14"/>
  <c r="O35" i="14"/>
  <c r="O36" i="14"/>
  <c r="O37" i="14"/>
  <c r="O38" i="14"/>
  <c r="O39" i="14"/>
  <c r="O40" i="14"/>
  <c r="O41" i="14"/>
  <c r="O42" i="14"/>
  <c r="O43" i="14"/>
  <c r="O44" i="14"/>
  <c r="O45" i="14"/>
  <c r="O46" i="14"/>
  <c r="O47" i="14"/>
  <c r="O48" i="14"/>
  <c r="O49" i="14"/>
  <c r="O50" i="14"/>
  <c r="O51" i="14"/>
  <c r="O52" i="14"/>
  <c r="O53" i="14"/>
  <c r="O54" i="14"/>
  <c r="O55" i="14"/>
  <c r="O56" i="14"/>
  <c r="O57" i="14"/>
  <c r="O58" i="14"/>
  <c r="O59" i="14"/>
  <c r="O60" i="14"/>
  <c r="O61" i="14"/>
  <c r="O62" i="14"/>
  <c r="O63" i="14"/>
  <c r="O64" i="14"/>
  <c r="O65" i="14"/>
  <c r="O66" i="14"/>
  <c r="O67" i="14"/>
  <c r="O68" i="14"/>
  <c r="O69" i="14"/>
  <c r="O70" i="14"/>
  <c r="O71" i="14"/>
  <c r="O72" i="14"/>
  <c r="O73" i="14"/>
  <c r="O74" i="14"/>
  <c r="O75" i="14"/>
  <c r="O76" i="14"/>
  <c r="O77" i="14"/>
  <c r="O78" i="14"/>
  <c r="O79" i="14"/>
  <c r="O80" i="14"/>
  <c r="O81" i="14"/>
  <c r="O8" i="14"/>
  <c r="N80" i="14"/>
  <c r="N81" i="14"/>
  <c r="AC80" i="14" l="1"/>
  <c r="AC81" i="14"/>
  <c r="AE8" i="12"/>
  <c r="AD8" i="12"/>
  <c r="AE7" i="12"/>
  <c r="AD7" i="12"/>
  <c r="V8" i="11"/>
  <c r="Y8" i="12"/>
  <c r="U8" i="12"/>
  <c r="L8" i="12"/>
  <c r="G7" i="12"/>
  <c r="K7" i="12" s="1"/>
  <c r="H7" i="12"/>
  <c r="L7" i="12" s="1"/>
  <c r="I7" i="12"/>
  <c r="M7" i="12" s="1"/>
  <c r="F7" i="12"/>
  <c r="J7" i="12" s="1"/>
  <c r="AF8" i="11"/>
  <c r="AE8" i="11"/>
  <c r="Z8" i="11"/>
  <c r="S7" i="11"/>
  <c r="V5" i="11" s="1"/>
  <c r="T7" i="11"/>
  <c r="AA5" i="11" s="1"/>
  <c r="M8" i="11"/>
  <c r="L7" i="11"/>
  <c r="K7" i="11"/>
  <c r="O7" i="11" s="1"/>
  <c r="R7" i="11" s="1"/>
  <c r="U5" i="11" s="1"/>
  <c r="AE7" i="11" s="1"/>
  <c r="AF7" i="11" l="1"/>
  <c r="T5" i="12"/>
  <c r="A41" i="14"/>
  <c r="A42" i="11"/>
  <c r="A42" i="12" s="1"/>
  <c r="A44" i="14"/>
  <c r="A45" i="14"/>
  <c r="A47" i="11"/>
  <c r="A47" i="12" s="1"/>
  <c r="A48" i="11"/>
  <c r="A48" i="12" s="1"/>
  <c r="A52" i="11"/>
  <c r="A52" i="12" s="1"/>
  <c r="A54" i="11"/>
  <c r="A54" i="12" s="1"/>
  <c r="A56" i="14"/>
  <c r="A57" i="14"/>
  <c r="A59" i="11"/>
  <c r="A59" i="12" s="1"/>
  <c r="A60" i="11"/>
  <c r="A60" i="12" s="1"/>
  <c r="A67" i="11"/>
  <c r="A67" i="12" s="1"/>
  <c r="A68" i="14"/>
  <c r="A69" i="14"/>
  <c r="A71" i="11"/>
  <c r="A71" i="12" s="1"/>
  <c r="A72" i="11"/>
  <c r="A72" i="12" s="1"/>
  <c r="A77" i="11"/>
  <c r="A77" i="12" s="1"/>
  <c r="A44" i="11"/>
  <c r="A44" i="12" s="1"/>
  <c r="A45" i="11"/>
  <c r="A45" i="12" s="1"/>
  <c r="A53" i="11"/>
  <c r="A53" i="12" s="1"/>
  <c r="A57" i="11"/>
  <c r="A57" i="12" s="1"/>
  <c r="A61" i="11"/>
  <c r="A61" i="12" s="1"/>
  <c r="A65" i="11"/>
  <c r="A65" i="12" s="1"/>
  <c r="A46" i="14"/>
  <c r="A47" i="14"/>
  <c r="A48" i="14"/>
  <c r="A51" i="14"/>
  <c r="A53" i="14"/>
  <c r="A65" i="14"/>
  <c r="B79" i="14"/>
  <c r="B80" i="11"/>
  <c r="B80" i="12" s="1"/>
  <c r="B81" i="11"/>
  <c r="B81" i="12" s="1"/>
  <c r="C81" i="16"/>
  <c r="E81" i="16"/>
  <c r="D81" i="16"/>
  <c r="A74" i="14" l="1"/>
  <c r="A73" i="14"/>
  <c r="A72" i="14"/>
  <c r="A62" i="14"/>
  <c r="A60" i="14"/>
  <c r="A78" i="11"/>
  <c r="A78" i="12" s="1"/>
  <c r="A67" i="14"/>
  <c r="A74" i="11"/>
  <c r="A74" i="12" s="1"/>
  <c r="A68" i="11"/>
  <c r="A68" i="12" s="1"/>
  <c r="A55" i="14"/>
  <c r="A56" i="11"/>
  <c r="A56" i="12" s="1"/>
  <c r="A49" i="14"/>
  <c r="A50" i="11"/>
  <c r="A50" i="12" s="1"/>
  <c r="A54" i="14"/>
  <c r="A75" i="11"/>
  <c r="A75" i="12" s="1"/>
  <c r="A52" i="14"/>
  <c r="A66" i="14"/>
  <c r="A64" i="14"/>
  <c r="A42" i="14"/>
  <c r="A78" i="14"/>
  <c r="A59" i="14"/>
  <c r="A66" i="11"/>
  <c r="A66" i="12" s="1"/>
  <c r="A76" i="14"/>
  <c r="A75" i="14"/>
  <c r="A62" i="11"/>
  <c r="A62" i="12" s="1"/>
  <c r="A50" i="14"/>
  <c r="A51" i="11"/>
  <c r="A51" i="12" s="1"/>
  <c r="A64" i="11"/>
  <c r="A64" i="12" s="1"/>
  <c r="A49" i="11"/>
  <c r="A49" i="12" s="1"/>
  <c r="A61" i="14"/>
  <c r="A46" i="11"/>
  <c r="A46" i="12" s="1"/>
  <c r="A43" i="14"/>
  <c r="A76" i="11"/>
  <c r="A76" i="12" s="1"/>
  <c r="A58" i="11"/>
  <c r="A58" i="12" s="1"/>
  <c r="A58" i="14"/>
  <c r="A43" i="11"/>
  <c r="A43" i="12" s="1"/>
  <c r="A73" i="11"/>
  <c r="A73" i="12" s="1"/>
  <c r="A55" i="11"/>
  <c r="A55" i="12" s="1"/>
  <c r="A70" i="14"/>
  <c r="A70" i="11"/>
  <c r="A70" i="12" s="1"/>
  <c r="A77" i="14"/>
  <c r="A63" i="14"/>
  <c r="A69" i="11"/>
  <c r="A69" i="12" s="1"/>
  <c r="A41" i="11"/>
  <c r="A41" i="12" s="1"/>
  <c r="B79" i="11"/>
  <c r="B79" i="12" s="1"/>
  <c r="A71" i="14"/>
  <c r="A63" i="11"/>
  <c r="A63" i="12" s="1"/>
  <c r="B81" i="14"/>
  <c r="B80" i="14"/>
  <c r="L45" i="12" l="1"/>
  <c r="L32" i="12" l="1"/>
  <c r="L40" i="12"/>
  <c r="L31" i="12" l="1"/>
  <c r="L29" i="12"/>
  <c r="L24" i="12"/>
  <c r="M24" i="11"/>
  <c r="AG8" i="11" l="1"/>
  <c r="AF8" i="12"/>
  <c r="AG16" i="11" l="1"/>
  <c r="AG10" i="11"/>
  <c r="AF16" i="12"/>
  <c r="M30" i="11"/>
  <c r="M22" i="11"/>
  <c r="L30" i="12" l="1"/>
  <c r="I82" i="12" l="1"/>
  <c r="L82" i="12"/>
  <c r="M82" i="12"/>
  <c r="N82" i="12"/>
  <c r="O82" i="12"/>
  <c r="P82" i="12"/>
  <c r="Q82" i="12"/>
  <c r="R82" i="12"/>
  <c r="S82" i="12"/>
  <c r="U82" i="12"/>
  <c r="V82" i="12"/>
  <c r="W82" i="12"/>
  <c r="X82" i="12"/>
  <c r="Y82" i="12"/>
  <c r="Z82" i="12"/>
  <c r="AA82" i="12"/>
  <c r="AB82" i="12"/>
  <c r="AC82" i="12"/>
  <c r="AE82" i="12"/>
  <c r="AF82" i="12"/>
  <c r="AG82" i="12"/>
  <c r="AM82" i="11"/>
  <c r="AN82" i="11"/>
  <c r="AO82" i="11"/>
  <c r="AP82" i="11"/>
  <c r="AQ82" i="11"/>
  <c r="AR82" i="11"/>
  <c r="AS82" i="11"/>
  <c r="AT82" i="11"/>
  <c r="AU82" i="11"/>
  <c r="AV82" i="11"/>
  <c r="AW82" i="11"/>
  <c r="D81" i="10"/>
  <c r="E81" i="10"/>
  <c r="D62" i="14" l="1"/>
  <c r="D45" i="14"/>
  <c r="D33" i="14"/>
  <c r="D27" i="14"/>
  <c r="D56" i="14"/>
  <c r="D37" i="14"/>
  <c r="D20" i="14"/>
  <c r="D65" i="14"/>
  <c r="D53" i="14"/>
  <c r="D41" i="14"/>
  <c r="N9" i="14"/>
  <c r="D10" i="14"/>
  <c r="N10" i="14"/>
  <c r="D11" i="14"/>
  <c r="N11" i="14"/>
  <c r="D12" i="14"/>
  <c r="N12" i="14"/>
  <c r="D13" i="14"/>
  <c r="N13" i="14"/>
  <c r="D14" i="14"/>
  <c r="N14" i="14"/>
  <c r="N15" i="14"/>
  <c r="N16" i="14"/>
  <c r="D17" i="14"/>
  <c r="N17" i="14"/>
  <c r="D18" i="14"/>
  <c r="N18" i="14"/>
  <c r="N19" i="14"/>
  <c r="N20" i="14"/>
  <c r="N21" i="14"/>
  <c r="D22" i="14"/>
  <c r="N22" i="14"/>
  <c r="D23" i="14"/>
  <c r="N23" i="14"/>
  <c r="D24" i="14"/>
  <c r="N24" i="14"/>
  <c r="D25" i="14"/>
  <c r="N25" i="14"/>
  <c r="D26" i="14"/>
  <c r="N26" i="14"/>
  <c r="N27" i="14"/>
  <c r="D28" i="14"/>
  <c r="N28" i="14"/>
  <c r="D29" i="14"/>
  <c r="N29" i="14"/>
  <c r="D30" i="14"/>
  <c r="N30" i="14"/>
  <c r="D31" i="14"/>
  <c r="N31" i="14"/>
  <c r="D32" i="14"/>
  <c r="N32" i="14"/>
  <c r="N33" i="14"/>
  <c r="N34" i="14"/>
  <c r="D35" i="14"/>
  <c r="N35" i="14"/>
  <c r="D36" i="14"/>
  <c r="N36" i="14"/>
  <c r="N37" i="14"/>
  <c r="D38" i="14"/>
  <c r="N38" i="14"/>
  <c r="D39" i="14"/>
  <c r="N39" i="14"/>
  <c r="D40" i="14"/>
  <c r="N40" i="14"/>
  <c r="N41" i="14"/>
  <c r="D42" i="14"/>
  <c r="N42" i="14"/>
  <c r="D43" i="14"/>
  <c r="N43" i="14"/>
  <c r="D44" i="14"/>
  <c r="N44" i="14"/>
  <c r="N45" i="14"/>
  <c r="D46" i="14"/>
  <c r="N46" i="14"/>
  <c r="D47" i="14"/>
  <c r="N47" i="14"/>
  <c r="D48" i="14"/>
  <c r="N48" i="14"/>
  <c r="D49" i="14"/>
  <c r="N49" i="14"/>
  <c r="D50" i="14"/>
  <c r="N50" i="14"/>
  <c r="N51" i="14"/>
  <c r="D52" i="14"/>
  <c r="N52" i="14"/>
  <c r="N53" i="14"/>
  <c r="D54" i="14"/>
  <c r="N54" i="14"/>
  <c r="D55" i="14"/>
  <c r="N55" i="14"/>
  <c r="N56" i="14"/>
  <c r="D57" i="14"/>
  <c r="N57" i="14"/>
  <c r="D58" i="14"/>
  <c r="N58" i="14"/>
  <c r="D59" i="14"/>
  <c r="N59" i="14"/>
  <c r="D60" i="14"/>
  <c r="N60" i="14"/>
  <c r="D61" i="14"/>
  <c r="N61" i="14"/>
  <c r="N62" i="14"/>
  <c r="D63" i="14"/>
  <c r="N63" i="14"/>
  <c r="D64" i="14"/>
  <c r="N64" i="14"/>
  <c r="N65" i="14"/>
  <c r="D66" i="14"/>
  <c r="N66" i="14"/>
  <c r="D67" i="14"/>
  <c r="N67" i="14"/>
  <c r="D68" i="14"/>
  <c r="N68" i="14"/>
  <c r="D69" i="14"/>
  <c r="N69" i="14"/>
  <c r="D70" i="14"/>
  <c r="N70" i="14"/>
  <c r="D71" i="14"/>
  <c r="N71" i="14"/>
  <c r="D72" i="14"/>
  <c r="N72" i="14"/>
  <c r="D73" i="14"/>
  <c r="N73" i="14"/>
  <c r="D74" i="14"/>
  <c r="N74" i="14"/>
  <c r="D75" i="14"/>
  <c r="N75" i="14"/>
  <c r="D76" i="14"/>
  <c r="N76" i="14"/>
  <c r="D77" i="14"/>
  <c r="N77" i="14"/>
  <c r="D78" i="14"/>
  <c r="D79" i="14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I76" i="11"/>
  <c r="I77" i="11"/>
  <c r="I78" i="11"/>
  <c r="I79" i="11"/>
  <c r="G9" i="11"/>
  <c r="H9" i="11"/>
  <c r="G10" i="11"/>
  <c r="H10" i="11"/>
  <c r="G11" i="11"/>
  <c r="H11" i="11"/>
  <c r="G12" i="11"/>
  <c r="H12" i="11"/>
  <c r="G13" i="11"/>
  <c r="H13" i="11"/>
  <c r="G14" i="11"/>
  <c r="H14" i="11"/>
  <c r="G15" i="11"/>
  <c r="H15" i="11"/>
  <c r="G16" i="11"/>
  <c r="H16" i="11"/>
  <c r="G17" i="11"/>
  <c r="H17" i="11"/>
  <c r="G18" i="11"/>
  <c r="H18" i="11"/>
  <c r="G19" i="11"/>
  <c r="H19" i="11"/>
  <c r="G20" i="11"/>
  <c r="H20" i="11"/>
  <c r="G21" i="11"/>
  <c r="H21" i="11"/>
  <c r="G22" i="11"/>
  <c r="H22" i="11"/>
  <c r="G23" i="11"/>
  <c r="H23" i="11"/>
  <c r="G24" i="11"/>
  <c r="H24" i="11"/>
  <c r="G25" i="11"/>
  <c r="H25" i="11"/>
  <c r="G26" i="11"/>
  <c r="H26" i="11"/>
  <c r="G27" i="11"/>
  <c r="H27" i="11"/>
  <c r="G28" i="11"/>
  <c r="H28" i="11"/>
  <c r="G29" i="11"/>
  <c r="H29" i="11"/>
  <c r="G30" i="11"/>
  <c r="H30" i="11"/>
  <c r="G31" i="11"/>
  <c r="H31" i="11"/>
  <c r="G32" i="11"/>
  <c r="H32" i="11"/>
  <c r="G33" i="11"/>
  <c r="H33" i="11"/>
  <c r="G34" i="11"/>
  <c r="H34" i="11"/>
  <c r="G35" i="11"/>
  <c r="H35" i="11"/>
  <c r="G36" i="11"/>
  <c r="H36" i="11"/>
  <c r="G37" i="11"/>
  <c r="H37" i="11"/>
  <c r="G38" i="11"/>
  <c r="H38" i="11"/>
  <c r="G39" i="11"/>
  <c r="H39" i="11"/>
  <c r="G40" i="11"/>
  <c r="H40" i="11"/>
  <c r="G41" i="11"/>
  <c r="H41" i="11"/>
  <c r="G42" i="11"/>
  <c r="H42" i="11"/>
  <c r="G43" i="11"/>
  <c r="H43" i="11"/>
  <c r="G44" i="11"/>
  <c r="H44" i="11"/>
  <c r="G45" i="11"/>
  <c r="H45" i="11"/>
  <c r="G46" i="11"/>
  <c r="H46" i="11"/>
  <c r="G47" i="11"/>
  <c r="H47" i="11"/>
  <c r="G48" i="11"/>
  <c r="H48" i="11"/>
  <c r="G49" i="11"/>
  <c r="H49" i="11"/>
  <c r="G50" i="11"/>
  <c r="H50" i="11"/>
  <c r="G51" i="11"/>
  <c r="H51" i="11"/>
  <c r="G52" i="11"/>
  <c r="H52" i="11"/>
  <c r="G53" i="11"/>
  <c r="H53" i="11"/>
  <c r="G54" i="11"/>
  <c r="H54" i="11"/>
  <c r="G55" i="11"/>
  <c r="H55" i="11"/>
  <c r="G56" i="11"/>
  <c r="H56" i="11"/>
  <c r="G57" i="11"/>
  <c r="H57" i="11"/>
  <c r="G58" i="11"/>
  <c r="H58" i="11"/>
  <c r="G59" i="11"/>
  <c r="H59" i="11"/>
  <c r="G60" i="11"/>
  <c r="H60" i="11"/>
  <c r="G61" i="11"/>
  <c r="H61" i="11"/>
  <c r="G62" i="11"/>
  <c r="H62" i="11"/>
  <c r="G63" i="11"/>
  <c r="H63" i="11"/>
  <c r="G64" i="11"/>
  <c r="H64" i="11"/>
  <c r="G65" i="11"/>
  <c r="H65" i="11"/>
  <c r="G66" i="11"/>
  <c r="H66" i="11"/>
  <c r="G67" i="11"/>
  <c r="H67" i="11"/>
  <c r="G68" i="11"/>
  <c r="H68" i="11"/>
  <c r="G69" i="11"/>
  <c r="H69" i="11"/>
  <c r="G70" i="11"/>
  <c r="H70" i="11"/>
  <c r="G71" i="11"/>
  <c r="H71" i="11"/>
  <c r="G72" i="11"/>
  <c r="H72" i="11"/>
  <c r="G73" i="11"/>
  <c r="H73" i="11"/>
  <c r="G74" i="11"/>
  <c r="H74" i="11"/>
  <c r="G75" i="11"/>
  <c r="H75" i="11"/>
  <c r="G76" i="11"/>
  <c r="H76" i="11"/>
  <c r="G77" i="11"/>
  <c r="H77" i="11"/>
  <c r="G78" i="11"/>
  <c r="H78" i="11"/>
  <c r="G79" i="11"/>
  <c r="H79" i="11"/>
  <c r="C76" i="14" l="1"/>
  <c r="AC76" i="14" s="1"/>
  <c r="C60" i="14"/>
  <c r="AC60" i="14" s="1"/>
  <c r="C49" i="14"/>
  <c r="AC49" i="14" s="1"/>
  <c r="C41" i="14"/>
  <c r="AC41" i="14" s="1"/>
  <c r="C33" i="14"/>
  <c r="AC33" i="14" s="1"/>
  <c r="C25" i="14"/>
  <c r="AC25" i="14" s="1"/>
  <c r="C69" i="14"/>
  <c r="AC69" i="14" s="1"/>
  <c r="C59" i="14"/>
  <c r="AC59" i="14" s="1"/>
  <c r="C40" i="14"/>
  <c r="AC40" i="14" s="1"/>
  <c r="C32" i="14"/>
  <c r="AC32" i="14" s="1"/>
  <c r="C24" i="14"/>
  <c r="AC24" i="14" s="1"/>
  <c r="C13" i="14"/>
  <c r="AC13" i="14" s="1"/>
  <c r="C75" i="14"/>
  <c r="AC75" i="14" s="1"/>
  <c r="C68" i="14"/>
  <c r="AC68" i="14" s="1"/>
  <c r="C48" i="14"/>
  <c r="AC48" i="14" s="1"/>
  <c r="C23" i="14"/>
  <c r="AC23" i="14" s="1"/>
  <c r="C56" i="14"/>
  <c r="AC56" i="14" s="1"/>
  <c r="C47" i="14"/>
  <c r="AC47" i="14" s="1"/>
  <c r="C39" i="14"/>
  <c r="AC39" i="14" s="1"/>
  <c r="C31" i="14"/>
  <c r="AC31" i="14" s="1"/>
  <c r="C22" i="14"/>
  <c r="AC22" i="14" s="1"/>
  <c r="C12" i="14"/>
  <c r="AC12" i="14" s="1"/>
  <c r="C74" i="14"/>
  <c r="AC74" i="14" s="1"/>
  <c r="C67" i="14"/>
  <c r="AC67" i="14" s="1"/>
  <c r="C46" i="14"/>
  <c r="AC46" i="14" s="1"/>
  <c r="C38" i="14"/>
  <c r="AC38" i="14" s="1"/>
  <c r="C30" i="14"/>
  <c r="AC30" i="14" s="1"/>
  <c r="C10" i="14"/>
  <c r="AC10" i="14" s="1"/>
  <c r="C58" i="14"/>
  <c r="AC58" i="14" s="1"/>
  <c r="C66" i="14"/>
  <c r="AC66" i="14" s="1"/>
  <c r="C55" i="14"/>
  <c r="AC55" i="14" s="1"/>
  <c r="C45" i="14"/>
  <c r="AC45" i="14" s="1"/>
  <c r="C21" i="14"/>
  <c r="AC21" i="14" s="1"/>
  <c r="C61" i="14"/>
  <c r="AC61" i="14" s="1"/>
  <c r="C79" i="14"/>
  <c r="AC79" i="14" s="1"/>
  <c r="C73" i="14"/>
  <c r="AC73" i="14" s="1"/>
  <c r="C54" i="14"/>
  <c r="AC54" i="14" s="1"/>
  <c r="C37" i="14"/>
  <c r="AC37" i="14" s="1"/>
  <c r="C29" i="14"/>
  <c r="AC29" i="14" s="1"/>
  <c r="C20" i="14"/>
  <c r="AC20" i="14" s="1"/>
  <c r="C65" i="14"/>
  <c r="AC65" i="14" s="1"/>
  <c r="C44" i="14"/>
  <c r="AC44" i="14" s="1"/>
  <c r="C28" i="14"/>
  <c r="AC28" i="14" s="1"/>
  <c r="C19" i="14"/>
  <c r="AC19" i="14" s="1"/>
  <c r="C78" i="14"/>
  <c r="AC78" i="14" s="1"/>
  <c r="C72" i="14"/>
  <c r="AC72" i="14" s="1"/>
  <c r="C64" i="14"/>
  <c r="AC64" i="14" s="1"/>
  <c r="C53" i="14"/>
  <c r="AC53" i="14" s="1"/>
  <c r="C36" i="14"/>
  <c r="AC36" i="14" s="1"/>
  <c r="C71" i="14"/>
  <c r="AC71" i="14" s="1"/>
  <c r="C52" i="14"/>
  <c r="AC52" i="14" s="1"/>
  <c r="C43" i="14"/>
  <c r="AC43" i="14" s="1"/>
  <c r="C35" i="14"/>
  <c r="AC35" i="14" s="1"/>
  <c r="C27" i="14"/>
  <c r="AC27" i="14" s="1"/>
  <c r="C18" i="14"/>
  <c r="AC18" i="14" s="1"/>
  <c r="C11" i="14"/>
  <c r="AC11" i="14" s="1"/>
  <c r="C51" i="14"/>
  <c r="AC51" i="14" s="1"/>
  <c r="C77" i="14"/>
  <c r="AC77" i="14" s="1"/>
  <c r="C63" i="14"/>
  <c r="AC63" i="14" s="1"/>
  <c r="C34" i="14"/>
  <c r="AC34" i="14" s="1"/>
  <c r="C26" i="14"/>
  <c r="AC26" i="14" s="1"/>
  <c r="C17" i="14"/>
  <c r="AC17" i="14" s="1"/>
  <c r="C57" i="14"/>
  <c r="AC57" i="14" s="1"/>
  <c r="C70" i="14"/>
  <c r="AC70" i="14" s="1"/>
  <c r="C62" i="14"/>
  <c r="AC62" i="14" s="1"/>
  <c r="C50" i="14"/>
  <c r="AC50" i="14" s="1"/>
  <c r="C42" i="14"/>
  <c r="AC42" i="14" s="1"/>
  <c r="C16" i="14"/>
  <c r="AC16" i="14" s="1"/>
  <c r="I8" i="11"/>
  <c r="D19" i="14"/>
  <c r="D16" i="14"/>
  <c r="D21" i="14"/>
  <c r="D51" i="14"/>
  <c r="D34" i="14"/>
  <c r="D15" i="14"/>
  <c r="C14" i="14"/>
  <c r="D9" i="14"/>
  <c r="C15" i="14" l="1"/>
  <c r="AC15" i="14" s="1"/>
  <c r="C9" i="14"/>
  <c r="AC9" i="14" s="1"/>
  <c r="AC14" i="14"/>
  <c r="F9" i="12" l="1"/>
  <c r="G9" i="12"/>
  <c r="H9" i="12"/>
  <c r="F10" i="12"/>
  <c r="G10" i="12"/>
  <c r="H10" i="12"/>
  <c r="F11" i="12"/>
  <c r="G11" i="12"/>
  <c r="H11" i="12"/>
  <c r="F12" i="12"/>
  <c r="G12" i="12"/>
  <c r="H12" i="12"/>
  <c r="F13" i="12"/>
  <c r="G13" i="12"/>
  <c r="H13" i="12"/>
  <c r="F14" i="12"/>
  <c r="G14" i="12"/>
  <c r="H14" i="12"/>
  <c r="F15" i="12"/>
  <c r="G15" i="12"/>
  <c r="H15" i="12"/>
  <c r="F16" i="12"/>
  <c r="G16" i="12"/>
  <c r="H16" i="12"/>
  <c r="F17" i="12"/>
  <c r="G17" i="12"/>
  <c r="H17" i="12"/>
  <c r="F18" i="12"/>
  <c r="G18" i="12"/>
  <c r="H18" i="12"/>
  <c r="F19" i="12"/>
  <c r="G19" i="12"/>
  <c r="H19" i="12"/>
  <c r="F20" i="12"/>
  <c r="G20" i="12"/>
  <c r="H20" i="12"/>
  <c r="F21" i="12"/>
  <c r="G21" i="12"/>
  <c r="H21" i="12"/>
  <c r="F22" i="12"/>
  <c r="G22" i="12"/>
  <c r="H22" i="12"/>
  <c r="F23" i="12"/>
  <c r="G23" i="12"/>
  <c r="H23" i="12"/>
  <c r="F24" i="12"/>
  <c r="G24" i="12"/>
  <c r="H24" i="12"/>
  <c r="F25" i="12"/>
  <c r="G25" i="12"/>
  <c r="H25" i="12"/>
  <c r="F26" i="12"/>
  <c r="G26" i="12"/>
  <c r="H26" i="12"/>
  <c r="F27" i="12"/>
  <c r="G27" i="12"/>
  <c r="H27" i="12"/>
  <c r="F28" i="12"/>
  <c r="G28" i="12"/>
  <c r="H28" i="12"/>
  <c r="F29" i="12"/>
  <c r="G29" i="12"/>
  <c r="H29" i="12"/>
  <c r="F30" i="12"/>
  <c r="G30" i="12"/>
  <c r="H30" i="12"/>
  <c r="F31" i="12"/>
  <c r="G31" i="12"/>
  <c r="H31" i="12"/>
  <c r="F32" i="12"/>
  <c r="G32" i="12"/>
  <c r="H32" i="12"/>
  <c r="F33" i="12"/>
  <c r="G33" i="12"/>
  <c r="H33" i="12"/>
  <c r="F34" i="12"/>
  <c r="G34" i="12"/>
  <c r="H34" i="12"/>
  <c r="F35" i="12"/>
  <c r="G35" i="12"/>
  <c r="H35" i="12"/>
  <c r="F36" i="12"/>
  <c r="G36" i="12"/>
  <c r="H36" i="12"/>
  <c r="F37" i="12"/>
  <c r="G37" i="12"/>
  <c r="H37" i="12"/>
  <c r="F38" i="12"/>
  <c r="G38" i="12"/>
  <c r="H38" i="12"/>
  <c r="F39" i="12"/>
  <c r="G39" i="12"/>
  <c r="H39" i="12"/>
  <c r="F40" i="12"/>
  <c r="G40" i="12"/>
  <c r="H40" i="12"/>
  <c r="F41" i="12"/>
  <c r="G41" i="12"/>
  <c r="H41" i="12"/>
  <c r="F42" i="12"/>
  <c r="G42" i="12"/>
  <c r="H42" i="12"/>
  <c r="F43" i="12"/>
  <c r="G43" i="12"/>
  <c r="H43" i="12"/>
  <c r="F44" i="12"/>
  <c r="G44" i="12"/>
  <c r="H44" i="12"/>
  <c r="F45" i="12"/>
  <c r="G45" i="12"/>
  <c r="H45" i="12"/>
  <c r="F46" i="12"/>
  <c r="G46" i="12"/>
  <c r="H46" i="12"/>
  <c r="F47" i="12"/>
  <c r="G47" i="12"/>
  <c r="H47" i="12"/>
  <c r="F48" i="12"/>
  <c r="G48" i="12"/>
  <c r="H48" i="12"/>
  <c r="F49" i="12"/>
  <c r="G49" i="12"/>
  <c r="H49" i="12"/>
  <c r="F50" i="12"/>
  <c r="G50" i="12"/>
  <c r="H50" i="12"/>
  <c r="F51" i="12"/>
  <c r="G51" i="12"/>
  <c r="H51" i="12"/>
  <c r="F52" i="12"/>
  <c r="G52" i="12"/>
  <c r="H52" i="12"/>
  <c r="F53" i="12"/>
  <c r="G53" i="12"/>
  <c r="H53" i="12"/>
  <c r="F54" i="12"/>
  <c r="G54" i="12"/>
  <c r="H54" i="12"/>
  <c r="F55" i="12"/>
  <c r="G55" i="12"/>
  <c r="H55" i="12"/>
  <c r="F56" i="12"/>
  <c r="G56" i="12"/>
  <c r="H56" i="12"/>
  <c r="F57" i="12"/>
  <c r="G57" i="12"/>
  <c r="H57" i="12"/>
  <c r="F58" i="12"/>
  <c r="G58" i="12"/>
  <c r="H58" i="12"/>
  <c r="F59" i="12"/>
  <c r="G59" i="12"/>
  <c r="H59" i="12"/>
  <c r="F60" i="12"/>
  <c r="G60" i="12"/>
  <c r="H60" i="12"/>
  <c r="F61" i="12"/>
  <c r="G61" i="12"/>
  <c r="H61" i="12"/>
  <c r="F62" i="12"/>
  <c r="G62" i="12"/>
  <c r="H62" i="12"/>
  <c r="F63" i="12"/>
  <c r="G63" i="12"/>
  <c r="H63" i="12"/>
  <c r="F64" i="12"/>
  <c r="G64" i="12"/>
  <c r="H64" i="12"/>
  <c r="F65" i="12"/>
  <c r="G65" i="12"/>
  <c r="H65" i="12"/>
  <c r="F66" i="12"/>
  <c r="G66" i="12"/>
  <c r="H66" i="12"/>
  <c r="F67" i="12"/>
  <c r="G67" i="12"/>
  <c r="H67" i="12"/>
  <c r="F68" i="12"/>
  <c r="G68" i="12"/>
  <c r="H68" i="12"/>
  <c r="F69" i="12"/>
  <c r="G69" i="12"/>
  <c r="H69" i="12"/>
  <c r="F70" i="12"/>
  <c r="G70" i="12"/>
  <c r="H70" i="12"/>
  <c r="F71" i="12"/>
  <c r="G71" i="12"/>
  <c r="H71" i="12"/>
  <c r="F72" i="12"/>
  <c r="G72" i="12"/>
  <c r="H72" i="12"/>
  <c r="F73" i="12"/>
  <c r="G73" i="12"/>
  <c r="H73" i="12"/>
  <c r="F74" i="12"/>
  <c r="G74" i="12"/>
  <c r="H74" i="12"/>
  <c r="F75" i="12"/>
  <c r="G75" i="12"/>
  <c r="H75" i="12"/>
  <c r="F76" i="12"/>
  <c r="G76" i="12"/>
  <c r="H76" i="12"/>
  <c r="F77" i="12"/>
  <c r="G77" i="12"/>
  <c r="H77" i="12"/>
  <c r="F78" i="12"/>
  <c r="G78" i="12"/>
  <c r="H78" i="12"/>
  <c r="F79" i="12"/>
  <c r="G79" i="12"/>
  <c r="H79" i="12"/>
  <c r="AI82" i="11" l="1"/>
  <c r="AJ82" i="11"/>
  <c r="AL82" i="11"/>
  <c r="AK82" i="11"/>
  <c r="C9" i="10"/>
  <c r="C10" i="10"/>
  <c r="C11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C24" i="10"/>
  <c r="C25" i="10"/>
  <c r="C26" i="10"/>
  <c r="C27" i="10"/>
  <c r="C28" i="10"/>
  <c r="C29" i="10"/>
  <c r="C30" i="10"/>
  <c r="C31" i="10"/>
  <c r="C32" i="10"/>
  <c r="C33" i="10"/>
  <c r="C34" i="10"/>
  <c r="C35" i="10"/>
  <c r="C36" i="10"/>
  <c r="C37" i="10"/>
  <c r="C38" i="10"/>
  <c r="C39" i="10"/>
  <c r="C40" i="10"/>
  <c r="C41" i="10"/>
  <c r="C42" i="10"/>
  <c r="C43" i="10"/>
  <c r="C44" i="10"/>
  <c r="C45" i="10"/>
  <c r="C46" i="10"/>
  <c r="C47" i="10"/>
  <c r="C48" i="10"/>
  <c r="C49" i="10"/>
  <c r="C50" i="10"/>
  <c r="C51" i="10"/>
  <c r="C52" i="10"/>
  <c r="C53" i="10"/>
  <c r="C54" i="10"/>
  <c r="C55" i="10"/>
  <c r="C56" i="10"/>
  <c r="C57" i="10"/>
  <c r="C58" i="10"/>
  <c r="C59" i="10"/>
  <c r="C60" i="10"/>
  <c r="C61" i="10"/>
  <c r="C62" i="10"/>
  <c r="C63" i="10"/>
  <c r="C64" i="10"/>
  <c r="C65" i="10"/>
  <c r="C66" i="10"/>
  <c r="C67" i="10"/>
  <c r="C68" i="10"/>
  <c r="C69" i="10"/>
  <c r="C70" i="10"/>
  <c r="C71" i="10"/>
  <c r="C72" i="10"/>
  <c r="C73" i="10"/>
  <c r="C74" i="10"/>
  <c r="C75" i="10"/>
  <c r="C76" i="10"/>
  <c r="C77" i="10"/>
  <c r="C78" i="10"/>
  <c r="A9" i="11"/>
  <c r="A9" i="12" s="1"/>
  <c r="B9" i="11"/>
  <c r="B9" i="12" s="1"/>
  <c r="A10" i="11"/>
  <c r="A10" i="12" s="1"/>
  <c r="B10" i="11"/>
  <c r="B10" i="12" s="1"/>
  <c r="A11" i="11"/>
  <c r="A11" i="12" s="1"/>
  <c r="B11" i="11"/>
  <c r="B11" i="12" s="1"/>
  <c r="A12" i="11"/>
  <c r="A12" i="12" s="1"/>
  <c r="B13" i="11"/>
  <c r="B13" i="12" s="1"/>
  <c r="A14" i="11"/>
  <c r="A14" i="12" s="1"/>
  <c r="A15" i="11"/>
  <c r="A15" i="12" s="1"/>
  <c r="B15" i="11"/>
  <c r="B15" i="12" s="1"/>
  <c r="A16" i="11"/>
  <c r="A16" i="12" s="1"/>
  <c r="B16" i="11"/>
  <c r="B16" i="12" s="1"/>
  <c r="A17" i="11"/>
  <c r="A17" i="12" s="1"/>
  <c r="B17" i="11"/>
  <c r="B17" i="12" s="1"/>
  <c r="A18" i="11"/>
  <c r="A18" i="12" s="1"/>
  <c r="B19" i="11"/>
  <c r="B19" i="12" s="1"/>
  <c r="A20" i="11"/>
  <c r="A20" i="12" s="1"/>
  <c r="A21" i="11"/>
  <c r="A21" i="12" s="1"/>
  <c r="B21" i="11"/>
  <c r="B21" i="12" s="1"/>
  <c r="A22" i="11"/>
  <c r="A22" i="12" s="1"/>
  <c r="B22" i="11"/>
  <c r="B22" i="12" s="1"/>
  <c r="A23" i="11"/>
  <c r="A23" i="12" s="1"/>
  <c r="B23" i="11"/>
  <c r="B23" i="12" s="1"/>
  <c r="B25" i="11"/>
  <c r="B25" i="12" s="1"/>
  <c r="A26" i="11"/>
  <c r="A26" i="12" s="1"/>
  <c r="A27" i="11"/>
  <c r="A27" i="12" s="1"/>
  <c r="B27" i="11"/>
  <c r="B27" i="12" s="1"/>
  <c r="A28" i="11"/>
  <c r="A28" i="12" s="1"/>
  <c r="B28" i="11"/>
  <c r="B28" i="12" s="1"/>
  <c r="A29" i="11"/>
  <c r="A29" i="12" s="1"/>
  <c r="B29" i="11"/>
  <c r="B29" i="12" s="1"/>
  <c r="A30" i="11"/>
  <c r="A30" i="12" s="1"/>
  <c r="B31" i="11"/>
  <c r="B31" i="12" s="1"/>
  <c r="A32" i="11"/>
  <c r="A32" i="12" s="1"/>
  <c r="A33" i="11"/>
  <c r="A33" i="12" s="1"/>
  <c r="A34" i="11"/>
  <c r="A34" i="12" s="1"/>
  <c r="B34" i="11"/>
  <c r="B34" i="12" s="1"/>
  <c r="A35" i="11"/>
  <c r="A35" i="12" s="1"/>
  <c r="B35" i="11"/>
  <c r="B35" i="12" s="1"/>
  <c r="B37" i="11"/>
  <c r="B37" i="12" s="1"/>
  <c r="A38" i="11"/>
  <c r="A38" i="12" s="1"/>
  <c r="A39" i="11"/>
  <c r="A39" i="12" s="1"/>
  <c r="B39" i="11"/>
  <c r="B39" i="12" s="1"/>
  <c r="A40" i="11"/>
  <c r="A40" i="12" s="1"/>
  <c r="B40" i="11"/>
  <c r="B40" i="12" s="1"/>
  <c r="B42" i="11"/>
  <c r="B42" i="12" s="1"/>
  <c r="B44" i="11"/>
  <c r="B44" i="12" s="1"/>
  <c r="B45" i="11"/>
  <c r="B45" i="12" s="1"/>
  <c r="B46" i="11"/>
  <c r="B46" i="12" s="1"/>
  <c r="B48" i="11"/>
  <c r="B48" i="12" s="1"/>
  <c r="B50" i="11"/>
  <c r="B50" i="12" s="1"/>
  <c r="B51" i="11"/>
  <c r="B51" i="12" s="1"/>
  <c r="B52" i="11"/>
  <c r="B52" i="12" s="1"/>
  <c r="B54" i="11"/>
  <c r="B54" i="12" s="1"/>
  <c r="B56" i="11"/>
  <c r="B56" i="12" s="1"/>
  <c r="B57" i="11"/>
  <c r="B57" i="12" s="1"/>
  <c r="B60" i="11"/>
  <c r="B60" i="12" s="1"/>
  <c r="B62" i="11"/>
  <c r="B62" i="12" s="1"/>
  <c r="B63" i="11"/>
  <c r="B63" i="12" s="1"/>
  <c r="B64" i="11"/>
  <c r="B64" i="12" s="1"/>
  <c r="B66" i="11"/>
  <c r="B66" i="12" s="1"/>
  <c r="B68" i="11"/>
  <c r="B68" i="12" s="1"/>
  <c r="B69" i="11"/>
  <c r="B69" i="12" s="1"/>
  <c r="B72" i="11"/>
  <c r="B72" i="12" s="1"/>
  <c r="B77" i="14" l="1"/>
  <c r="B73" i="14"/>
  <c r="B76" i="11"/>
  <c r="B76" i="12" s="1"/>
  <c r="B76" i="14"/>
  <c r="B75" i="11"/>
  <c r="B75" i="12" s="1"/>
  <c r="B75" i="14"/>
  <c r="B74" i="11"/>
  <c r="B74" i="12" s="1"/>
  <c r="B74" i="14"/>
  <c r="B78" i="11"/>
  <c r="B78" i="12" s="1"/>
  <c r="B78" i="14"/>
  <c r="B58" i="11"/>
  <c r="B58" i="12" s="1"/>
  <c r="A24" i="11"/>
  <c r="A24" i="12" s="1"/>
  <c r="B70" i="11"/>
  <c r="B70" i="12" s="1"/>
  <c r="A37" i="11"/>
  <c r="A37" i="12" s="1"/>
  <c r="A36" i="11"/>
  <c r="A36" i="12" s="1"/>
  <c r="B73" i="11"/>
  <c r="B73" i="12" s="1"/>
  <c r="B67" i="11"/>
  <c r="B67" i="12" s="1"/>
  <c r="B61" i="11"/>
  <c r="B61" i="12" s="1"/>
  <c r="B55" i="11"/>
  <c r="B55" i="12" s="1"/>
  <c r="B49" i="11"/>
  <c r="B49" i="12" s="1"/>
  <c r="B43" i="11"/>
  <c r="B43" i="12" s="1"/>
  <c r="B38" i="11"/>
  <c r="B38" i="12" s="1"/>
  <c r="B32" i="11"/>
  <c r="B32" i="12" s="1"/>
  <c r="B26" i="11"/>
  <c r="B26" i="12" s="1"/>
  <c r="B20" i="11"/>
  <c r="B20" i="12" s="1"/>
  <c r="B14" i="11"/>
  <c r="B14" i="12" s="1"/>
  <c r="A31" i="11"/>
  <c r="A31" i="12" s="1"/>
  <c r="A25" i="11"/>
  <c r="A25" i="12" s="1"/>
  <c r="A19" i="11"/>
  <c r="A19" i="12" s="1"/>
  <c r="A13" i="11"/>
  <c r="A13" i="12" s="1"/>
  <c r="B77" i="11"/>
  <c r="B77" i="12" s="1"/>
  <c r="B71" i="11"/>
  <c r="B71" i="12" s="1"/>
  <c r="B65" i="11"/>
  <c r="B65" i="12" s="1"/>
  <c r="B59" i="11"/>
  <c r="B59" i="12" s="1"/>
  <c r="B53" i="11"/>
  <c r="B53" i="12" s="1"/>
  <c r="B47" i="11"/>
  <c r="B47" i="12" s="1"/>
  <c r="B41" i="11"/>
  <c r="B41" i="12" s="1"/>
  <c r="B36" i="11"/>
  <c r="B36" i="12" s="1"/>
  <c r="B30" i="11"/>
  <c r="B30" i="12" s="1"/>
  <c r="B24" i="11"/>
  <c r="B24" i="12" s="1"/>
  <c r="B18" i="11"/>
  <c r="B18" i="12" s="1"/>
  <c r="B12" i="11"/>
  <c r="B12" i="12" s="1"/>
  <c r="B33" i="11"/>
  <c r="B33" i="12" s="1"/>
  <c r="C12" i="11" l="1"/>
  <c r="C15" i="11"/>
  <c r="C16" i="12"/>
  <c r="C17" i="11"/>
  <c r="C18" i="11"/>
  <c r="C22" i="12"/>
  <c r="C23" i="11"/>
  <c r="C24" i="11"/>
  <c r="C28" i="12"/>
  <c r="C29" i="11"/>
  <c r="C30" i="11"/>
  <c r="C34" i="12"/>
  <c r="C35" i="11"/>
  <c r="C36" i="11"/>
  <c r="C40" i="12"/>
  <c r="C41" i="11"/>
  <c r="C45" i="12"/>
  <c r="C46" i="11"/>
  <c r="C47" i="11"/>
  <c r="C51" i="12"/>
  <c r="C52" i="11"/>
  <c r="C53" i="11"/>
  <c r="C57" i="12"/>
  <c r="C58" i="11"/>
  <c r="C59" i="11"/>
  <c r="C63" i="12"/>
  <c r="C64" i="11"/>
  <c r="C65" i="11"/>
  <c r="C69" i="12"/>
  <c r="C70" i="11"/>
  <c r="C71" i="11"/>
  <c r="D12" i="11"/>
  <c r="C13" i="11"/>
  <c r="D13" i="11"/>
  <c r="C14" i="11"/>
  <c r="D14" i="11"/>
  <c r="D15" i="11"/>
  <c r="C16" i="11"/>
  <c r="D16" i="11"/>
  <c r="D17" i="11"/>
  <c r="D18" i="11"/>
  <c r="C19" i="11"/>
  <c r="D19" i="11"/>
  <c r="C20" i="11"/>
  <c r="D20" i="11"/>
  <c r="C21" i="11"/>
  <c r="D21" i="11"/>
  <c r="C22" i="11"/>
  <c r="D22" i="11"/>
  <c r="D23" i="11"/>
  <c r="D24" i="11"/>
  <c r="C25" i="11"/>
  <c r="D25" i="11"/>
  <c r="C26" i="11"/>
  <c r="D26" i="11"/>
  <c r="C27" i="11"/>
  <c r="D27" i="11"/>
  <c r="C28" i="11"/>
  <c r="D28" i="11"/>
  <c r="D29" i="11"/>
  <c r="D30" i="11"/>
  <c r="C31" i="11"/>
  <c r="D31" i="11"/>
  <c r="C32" i="11"/>
  <c r="D32" i="11"/>
  <c r="C33" i="11"/>
  <c r="D33" i="11"/>
  <c r="C34" i="11"/>
  <c r="D34" i="11"/>
  <c r="D35" i="11"/>
  <c r="D36" i="11"/>
  <c r="C37" i="11"/>
  <c r="D37" i="11"/>
  <c r="C38" i="11"/>
  <c r="D38" i="11"/>
  <c r="C39" i="11"/>
  <c r="D39" i="11"/>
  <c r="C40" i="11"/>
  <c r="D40" i="11"/>
  <c r="D41" i="11"/>
  <c r="C42" i="11"/>
  <c r="D42" i="11"/>
  <c r="C43" i="11"/>
  <c r="D43" i="11"/>
  <c r="C44" i="11"/>
  <c r="D44" i="11"/>
  <c r="C45" i="11"/>
  <c r="D45" i="11"/>
  <c r="D46" i="11"/>
  <c r="D47" i="11"/>
  <c r="C48" i="11"/>
  <c r="D48" i="11"/>
  <c r="C49" i="11"/>
  <c r="D49" i="11"/>
  <c r="C50" i="11"/>
  <c r="D50" i="11"/>
  <c r="C51" i="11"/>
  <c r="D51" i="11"/>
  <c r="D52" i="11"/>
  <c r="D53" i="11"/>
  <c r="C54" i="11"/>
  <c r="D54" i="11"/>
  <c r="C55" i="11"/>
  <c r="D55" i="11"/>
  <c r="C56" i="11"/>
  <c r="D56" i="11"/>
  <c r="C57" i="11"/>
  <c r="D57" i="11"/>
  <c r="D58" i="11"/>
  <c r="D59" i="11"/>
  <c r="C60" i="11"/>
  <c r="D60" i="11"/>
  <c r="C61" i="11"/>
  <c r="D61" i="11"/>
  <c r="C62" i="11"/>
  <c r="D62" i="11"/>
  <c r="C63" i="11"/>
  <c r="D63" i="11"/>
  <c r="D64" i="11"/>
  <c r="D65" i="11"/>
  <c r="C66" i="11"/>
  <c r="D66" i="11"/>
  <c r="C67" i="11"/>
  <c r="D67" i="11"/>
  <c r="C68" i="11"/>
  <c r="D68" i="11"/>
  <c r="C69" i="11"/>
  <c r="D69" i="11"/>
  <c r="D70" i="11"/>
  <c r="D71" i="11"/>
  <c r="C72" i="11"/>
  <c r="D72" i="11"/>
  <c r="C12" i="12"/>
  <c r="D12" i="12"/>
  <c r="C13" i="12"/>
  <c r="D13" i="12"/>
  <c r="C14" i="12"/>
  <c r="D14" i="12"/>
  <c r="C15" i="12"/>
  <c r="D15" i="12"/>
  <c r="D16" i="12"/>
  <c r="C17" i="12"/>
  <c r="D17" i="12"/>
  <c r="C18" i="12"/>
  <c r="D18" i="12"/>
  <c r="C19" i="12"/>
  <c r="D19" i="12"/>
  <c r="C20" i="12"/>
  <c r="D20" i="12"/>
  <c r="C21" i="12"/>
  <c r="D21" i="12"/>
  <c r="D22" i="12"/>
  <c r="C23" i="12"/>
  <c r="D23" i="12"/>
  <c r="C24" i="12"/>
  <c r="D24" i="12"/>
  <c r="C25" i="12"/>
  <c r="D25" i="12"/>
  <c r="C26" i="12"/>
  <c r="D26" i="12"/>
  <c r="C27" i="12"/>
  <c r="D27" i="12"/>
  <c r="D28" i="12"/>
  <c r="C29" i="12"/>
  <c r="D29" i="12"/>
  <c r="C30" i="12"/>
  <c r="D30" i="12"/>
  <c r="C31" i="12"/>
  <c r="D31" i="12"/>
  <c r="C32" i="12"/>
  <c r="D32" i="12"/>
  <c r="C33" i="12"/>
  <c r="D33" i="12"/>
  <c r="D34" i="12"/>
  <c r="C35" i="12"/>
  <c r="D35" i="12"/>
  <c r="C36" i="12"/>
  <c r="D36" i="12"/>
  <c r="C37" i="12"/>
  <c r="D37" i="12"/>
  <c r="C38" i="12"/>
  <c r="D38" i="12"/>
  <c r="C39" i="12"/>
  <c r="D39" i="12"/>
  <c r="D40" i="12"/>
  <c r="C41" i="12"/>
  <c r="D41" i="12"/>
  <c r="C42" i="12"/>
  <c r="D42" i="12"/>
  <c r="C43" i="12"/>
  <c r="D43" i="12"/>
  <c r="C44" i="12"/>
  <c r="D44" i="12"/>
  <c r="D45" i="12"/>
  <c r="C46" i="12"/>
  <c r="D46" i="12"/>
  <c r="C47" i="12"/>
  <c r="D47" i="12"/>
  <c r="C48" i="12"/>
  <c r="D48" i="12"/>
  <c r="C49" i="12"/>
  <c r="D49" i="12"/>
  <c r="C50" i="12"/>
  <c r="D50" i="12"/>
  <c r="D51" i="12"/>
  <c r="C52" i="12"/>
  <c r="D52" i="12"/>
  <c r="C53" i="12"/>
  <c r="D53" i="12"/>
  <c r="C54" i="12"/>
  <c r="D54" i="12"/>
  <c r="C55" i="12"/>
  <c r="D55" i="12"/>
  <c r="C56" i="12"/>
  <c r="D56" i="12"/>
  <c r="D57" i="12"/>
  <c r="C58" i="12"/>
  <c r="D58" i="12"/>
  <c r="C59" i="12"/>
  <c r="D59" i="12"/>
  <c r="C60" i="12"/>
  <c r="D60" i="12"/>
  <c r="C61" i="12"/>
  <c r="D61" i="12"/>
  <c r="C62" i="12"/>
  <c r="D62" i="12"/>
  <c r="D63" i="12"/>
  <c r="C64" i="12"/>
  <c r="D64" i="12"/>
  <c r="C65" i="12"/>
  <c r="D65" i="12"/>
  <c r="C66" i="12"/>
  <c r="D66" i="12"/>
  <c r="C67" i="12"/>
  <c r="D67" i="12"/>
  <c r="C68" i="12"/>
  <c r="D68" i="12"/>
  <c r="D69" i="12"/>
  <c r="C70" i="12"/>
  <c r="D70" i="12"/>
  <c r="C71" i="12"/>
  <c r="D71" i="12"/>
  <c r="C72" i="12"/>
  <c r="D72" i="12"/>
  <c r="N78" i="14" l="1"/>
  <c r="N79" i="14"/>
  <c r="J81" i="15" l="1"/>
  <c r="K81" i="15"/>
  <c r="L81" i="15"/>
  <c r="M81" i="15"/>
  <c r="O81" i="15"/>
  <c r="Q81" i="15"/>
  <c r="R81" i="15"/>
  <c r="S81" i="15"/>
  <c r="T81" i="15"/>
  <c r="U81" i="15"/>
  <c r="V81" i="15"/>
  <c r="E82" i="14"/>
  <c r="G82" i="14"/>
  <c r="H82" i="14"/>
  <c r="I82" i="14"/>
  <c r="K82" i="14"/>
  <c r="L82" i="14"/>
  <c r="M82" i="14"/>
  <c r="O82" i="14"/>
  <c r="P82" i="14"/>
  <c r="R82" i="14"/>
  <c r="S82" i="14"/>
  <c r="T82" i="14"/>
  <c r="U82" i="14"/>
  <c r="V82" i="14"/>
  <c r="W82" i="14"/>
  <c r="X82" i="14"/>
  <c r="Y82" i="14"/>
  <c r="Z82" i="14"/>
  <c r="AA82" i="14"/>
  <c r="AB82" i="14"/>
  <c r="D9" i="12"/>
  <c r="E9" i="12"/>
  <c r="D10" i="12"/>
  <c r="E10" i="12"/>
  <c r="D11" i="12"/>
  <c r="E11" i="12"/>
  <c r="E12" i="12"/>
  <c r="E13" i="12"/>
  <c r="E14" i="12"/>
  <c r="E15" i="12"/>
  <c r="E16" i="12"/>
  <c r="E17" i="12"/>
  <c r="E18" i="12"/>
  <c r="E19" i="12"/>
  <c r="E20" i="12"/>
  <c r="E21" i="12"/>
  <c r="E22" i="12"/>
  <c r="E23" i="12"/>
  <c r="E24" i="12"/>
  <c r="E25" i="12"/>
  <c r="E26" i="12"/>
  <c r="E27" i="12"/>
  <c r="E28" i="12"/>
  <c r="E29" i="12"/>
  <c r="E30" i="12"/>
  <c r="E31" i="12"/>
  <c r="E32" i="12"/>
  <c r="E33" i="12"/>
  <c r="E34" i="12"/>
  <c r="E35" i="12"/>
  <c r="E36" i="12"/>
  <c r="E37" i="12"/>
  <c r="E38" i="12"/>
  <c r="E39" i="12"/>
  <c r="E40" i="12"/>
  <c r="E41" i="12"/>
  <c r="E42" i="12"/>
  <c r="E43" i="12"/>
  <c r="E44" i="12"/>
  <c r="E45" i="12"/>
  <c r="E46" i="12"/>
  <c r="E47" i="12"/>
  <c r="E48" i="12"/>
  <c r="E49" i="12"/>
  <c r="E50" i="12"/>
  <c r="E51" i="12"/>
  <c r="E52" i="12"/>
  <c r="E53" i="12"/>
  <c r="E54" i="12"/>
  <c r="E55" i="12"/>
  <c r="E56" i="12"/>
  <c r="E57" i="12"/>
  <c r="E58" i="12"/>
  <c r="E59" i="12"/>
  <c r="E60" i="12"/>
  <c r="E61" i="12"/>
  <c r="E62" i="12"/>
  <c r="E63" i="12"/>
  <c r="E64" i="12"/>
  <c r="E65" i="12"/>
  <c r="E66" i="12"/>
  <c r="E67" i="12"/>
  <c r="E68" i="12"/>
  <c r="E69" i="12"/>
  <c r="E70" i="12"/>
  <c r="E71" i="12"/>
  <c r="E72" i="12"/>
  <c r="D78" i="12"/>
  <c r="E78" i="12"/>
  <c r="D8" i="12"/>
  <c r="E8" i="12"/>
  <c r="D82" i="12" l="1"/>
  <c r="E82" i="12"/>
  <c r="F9" i="11" l="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46" i="11"/>
  <c r="F47" i="11"/>
  <c r="F48" i="11"/>
  <c r="F49" i="11"/>
  <c r="F50" i="11"/>
  <c r="F51" i="11"/>
  <c r="F52" i="11"/>
  <c r="F53" i="11"/>
  <c r="F54" i="11"/>
  <c r="F55" i="11"/>
  <c r="F56" i="11"/>
  <c r="F57" i="11"/>
  <c r="F58" i="11"/>
  <c r="F59" i="11"/>
  <c r="F60" i="11"/>
  <c r="F61" i="11"/>
  <c r="F62" i="11"/>
  <c r="F63" i="11"/>
  <c r="F64" i="11"/>
  <c r="F65" i="11"/>
  <c r="F66" i="11"/>
  <c r="F67" i="11"/>
  <c r="F68" i="11"/>
  <c r="F69" i="11"/>
  <c r="F70" i="11"/>
  <c r="F71" i="11"/>
  <c r="F72" i="11"/>
  <c r="F78" i="11"/>
  <c r="F8" i="11"/>
  <c r="C10" i="12"/>
  <c r="C11" i="12"/>
  <c r="C8" i="10"/>
  <c r="D9" i="11"/>
  <c r="E9" i="11"/>
  <c r="D10" i="11"/>
  <c r="E10" i="11"/>
  <c r="C11" i="11"/>
  <c r="D11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E66" i="11"/>
  <c r="E67" i="11"/>
  <c r="E68" i="11"/>
  <c r="E69" i="11"/>
  <c r="E70" i="11"/>
  <c r="E71" i="11"/>
  <c r="E72" i="11"/>
  <c r="D78" i="11"/>
  <c r="E78" i="11"/>
  <c r="D8" i="11"/>
  <c r="E8" i="11"/>
  <c r="I82" i="11"/>
  <c r="J82" i="11"/>
  <c r="M82" i="11"/>
  <c r="N82" i="11"/>
  <c r="O82" i="11"/>
  <c r="P82" i="11"/>
  <c r="Q82" i="11"/>
  <c r="R82" i="11"/>
  <c r="S82" i="11"/>
  <c r="T82" i="11"/>
  <c r="V82" i="11"/>
  <c r="W82" i="11"/>
  <c r="X82" i="11"/>
  <c r="Y82" i="11"/>
  <c r="Z82" i="11"/>
  <c r="AA82" i="11"/>
  <c r="AB82" i="11"/>
  <c r="AC82" i="11"/>
  <c r="AD82" i="11"/>
  <c r="AF82" i="11"/>
  <c r="AH82" i="11"/>
  <c r="C8" i="12" l="1"/>
  <c r="C81" i="10"/>
  <c r="C8" i="11"/>
  <c r="C10" i="11"/>
  <c r="C78" i="11"/>
  <c r="C78" i="12"/>
  <c r="C9" i="11"/>
  <c r="C9" i="12"/>
  <c r="E82" i="11"/>
  <c r="D82" i="11"/>
  <c r="J82" i="14"/>
  <c r="Q82" i="14"/>
  <c r="A81" i="10"/>
  <c r="T8" i="12"/>
  <c r="K8" i="12"/>
  <c r="J8" i="12"/>
  <c r="N8" i="14" l="1"/>
  <c r="N82" i="14" s="1"/>
  <c r="H8" i="12"/>
  <c r="H82" i="12" s="1"/>
  <c r="C82" i="12"/>
  <c r="C82" i="11"/>
  <c r="D8" i="14"/>
  <c r="B10" i="14"/>
  <c r="A9" i="14"/>
  <c r="A11" i="14"/>
  <c r="A13" i="14"/>
  <c r="A15" i="14"/>
  <c r="A17" i="14"/>
  <c r="A19" i="14"/>
  <c r="A21" i="14"/>
  <c r="A23" i="14"/>
  <c r="A25" i="14"/>
  <c r="A27" i="14"/>
  <c r="A29" i="14"/>
  <c r="A31" i="14"/>
  <c r="A33" i="14"/>
  <c r="A35" i="14"/>
  <c r="A37" i="14"/>
  <c r="A39" i="14"/>
  <c r="A82" i="14"/>
  <c r="A81" i="15"/>
  <c r="A81" i="13"/>
  <c r="A82" i="11"/>
  <c r="A82" i="12" s="1"/>
  <c r="B9" i="14"/>
  <c r="B11" i="14"/>
  <c r="B13" i="14"/>
  <c r="B15" i="14"/>
  <c r="B17" i="14"/>
  <c r="B19" i="14"/>
  <c r="B21" i="14"/>
  <c r="B23" i="14"/>
  <c r="B25" i="14"/>
  <c r="B27" i="14"/>
  <c r="B29" i="14"/>
  <c r="B31" i="14"/>
  <c r="B33" i="14"/>
  <c r="B35" i="14"/>
  <c r="B37" i="14"/>
  <c r="B39" i="14"/>
  <c r="B41" i="14"/>
  <c r="B44" i="14"/>
  <c r="B46" i="14"/>
  <c r="B48" i="14"/>
  <c r="B50" i="14"/>
  <c r="B52" i="14"/>
  <c r="B54" i="14"/>
  <c r="B56" i="14"/>
  <c r="B58" i="14"/>
  <c r="B60" i="14"/>
  <c r="B62" i="14"/>
  <c r="B64" i="14"/>
  <c r="B66" i="14"/>
  <c r="B68" i="14"/>
  <c r="B70" i="14"/>
  <c r="B72" i="14"/>
  <c r="B8" i="14"/>
  <c r="B8" i="11"/>
  <c r="B8" i="12" s="1"/>
  <c r="B12" i="14"/>
  <c r="B14" i="14"/>
  <c r="B16" i="14"/>
  <c r="B18" i="14"/>
  <c r="B20" i="14"/>
  <c r="B22" i="14"/>
  <c r="B24" i="14"/>
  <c r="B26" i="14"/>
  <c r="B28" i="14"/>
  <c r="B30" i="14"/>
  <c r="B32" i="14"/>
  <c r="B34" i="14"/>
  <c r="B36" i="14"/>
  <c r="B38" i="14"/>
  <c r="B40" i="14"/>
  <c r="B42" i="14"/>
  <c r="B43" i="14"/>
  <c r="B45" i="14"/>
  <c r="B47" i="14"/>
  <c r="B49" i="14"/>
  <c r="B51" i="14"/>
  <c r="B53" i="14"/>
  <c r="B55" i="14"/>
  <c r="B57" i="14"/>
  <c r="B59" i="14"/>
  <c r="B61" i="14"/>
  <c r="B63" i="14"/>
  <c r="B65" i="14"/>
  <c r="B67" i="14"/>
  <c r="B69" i="14"/>
  <c r="B71" i="14"/>
  <c r="A8" i="14"/>
  <c r="A8" i="11"/>
  <c r="A8" i="12" s="1"/>
  <c r="A10" i="14"/>
  <c r="A12" i="14"/>
  <c r="A14" i="14"/>
  <c r="A16" i="14"/>
  <c r="A18" i="14"/>
  <c r="A20" i="14"/>
  <c r="A22" i="14"/>
  <c r="A24" i="14"/>
  <c r="A26" i="14"/>
  <c r="A28" i="14"/>
  <c r="A30" i="14"/>
  <c r="A32" i="14"/>
  <c r="A34" i="14"/>
  <c r="A36" i="14"/>
  <c r="A38" i="14"/>
  <c r="A40" i="14"/>
  <c r="H81" i="15"/>
  <c r="K8" i="11"/>
  <c r="L8" i="11"/>
  <c r="U8" i="11"/>
  <c r="I81" i="15"/>
  <c r="P81" i="15"/>
  <c r="AG82" i="11"/>
  <c r="C8" i="14" l="1"/>
  <c r="AC8" i="14" s="1"/>
  <c r="G8" i="12"/>
  <c r="T82" i="12"/>
  <c r="J82" i="12"/>
  <c r="K82" i="12"/>
  <c r="F8" i="12"/>
  <c r="U82" i="11"/>
  <c r="F82" i="14"/>
  <c r="L82" i="11"/>
  <c r="G8" i="11"/>
  <c r="N81" i="15"/>
  <c r="H8" i="11"/>
  <c r="K82" i="11"/>
  <c r="W81" i="15"/>
  <c r="AD82" i="12" l="1"/>
  <c r="F82" i="12"/>
  <c r="G82" i="12"/>
  <c r="AE82" i="11"/>
  <c r="C82" i="14"/>
  <c r="AC82" i="14"/>
  <c r="H82" i="11"/>
  <c r="D82" i="14"/>
  <c r="G82" i="11"/>
</calcChain>
</file>

<file path=xl/sharedStrings.xml><?xml version="1.0" encoding="utf-8"?>
<sst xmlns="http://schemas.openxmlformats.org/spreadsheetml/2006/main" count="1327" uniqueCount="271">
  <si>
    <t>Медицинская организация</t>
  </si>
  <si>
    <t>Круглосуточный стационар</t>
  </si>
  <si>
    <t>ВМП</t>
  </si>
  <si>
    <t>Итого</t>
  </si>
  <si>
    <t>СМП</t>
  </si>
  <si>
    <t>СМП ВСЕГО</t>
  </si>
  <si>
    <t>онкология</t>
  </si>
  <si>
    <t>реабилитация</t>
  </si>
  <si>
    <t>взрослые</t>
  </si>
  <si>
    <t>дети</t>
  </si>
  <si>
    <t>в том числе</t>
  </si>
  <si>
    <t>Услуги диализа</t>
  </si>
  <si>
    <t>Федеральный норматив на одного застрахованного</t>
  </si>
  <si>
    <t>ИТОГО. Круглосуточный стационар</t>
  </si>
  <si>
    <t>Территориальный норматив на одного застрахованного</t>
  </si>
  <si>
    <t>Дневной стационар</t>
  </si>
  <si>
    <t>Случай</t>
  </si>
  <si>
    <t>Услуга</t>
  </si>
  <si>
    <t>Посещение, за единицу медицинской помощи</t>
  </si>
  <si>
    <t>Посещение, Центры здоровья</t>
  </si>
  <si>
    <t>Посещение, Стоматология</t>
  </si>
  <si>
    <t>Обращения</t>
  </si>
  <si>
    <t>ИТОГО. Обращения</t>
  </si>
  <si>
    <t>Обращение, за единицу медицинской помощи</t>
  </si>
  <si>
    <t>Скорая медицинская помощь</t>
  </si>
  <si>
    <t>ИТОГО. Скорая МП</t>
  </si>
  <si>
    <t>Скорая медицинская помощь, тромболизис</t>
  </si>
  <si>
    <t>Скорая медицинская помощь, подушевое финансирование</t>
  </si>
  <si>
    <t>Неотложная помощь</t>
  </si>
  <si>
    <t>Кардиотография плода</t>
  </si>
  <si>
    <t>УЗИ плода на аппарате экспертного класса</t>
  </si>
  <si>
    <t>МРТ с контрастным усилением</t>
  </si>
  <si>
    <t>КТ с контрастным усилением</t>
  </si>
  <si>
    <t>КТ без использования контрастных веществ</t>
  </si>
  <si>
    <t>Диагностиское обследование больных хроническими гепатитами В и С, носителей вирусного гепатита В и С</t>
  </si>
  <si>
    <t>Программация имплантированных кардиостимуляторов</t>
  </si>
  <si>
    <t>Оптическая спектральная когерентная томография глаза</t>
  </si>
  <si>
    <t>Всего</t>
  </si>
  <si>
    <t>Население</t>
  </si>
  <si>
    <t>РЕЗЕРВ</t>
  </si>
  <si>
    <t>ВСЕГО (с резервом)</t>
  </si>
  <si>
    <t>Обращения, стоматология</t>
  </si>
  <si>
    <t>Эндоскопические диагностические исследования</t>
  </si>
  <si>
    <t>УЗИ СС системы</t>
  </si>
  <si>
    <t>МТР</t>
  </si>
  <si>
    <t>Объем под ФН</t>
  </si>
  <si>
    <t>Отклонение</t>
  </si>
  <si>
    <t>ЭКО</t>
  </si>
  <si>
    <t>Высокотехнологичная медицинская помощь</t>
  </si>
  <si>
    <t>Профиль ВМП</t>
  </si>
  <si>
    <t>Лабораторные исследования на COVID 2019</t>
  </si>
  <si>
    <t>с ВМП</t>
  </si>
  <si>
    <t>№</t>
  </si>
  <si>
    <t>Численность прикрепленного населения, чел.</t>
  </si>
  <si>
    <t>Всего Посещения</t>
  </si>
  <si>
    <t>Всего посещения</t>
  </si>
  <si>
    <t>из них</t>
  </si>
  <si>
    <t>Прогнозное исполнение</t>
  </si>
  <si>
    <t>Согласованный на защите</t>
  </si>
  <si>
    <t>в неотложной форме</t>
  </si>
  <si>
    <t>по профилю "хирургия"</t>
  </si>
  <si>
    <t>оказанная детям</t>
  </si>
  <si>
    <t>Диспансеризация взрослого населения, 1 этап</t>
  </si>
  <si>
    <t>Диспансеризация детей, 1 этап</t>
  </si>
  <si>
    <t>Профилактические осмотры взрослого населения, 1 этап</t>
  </si>
  <si>
    <t>Профилактические осмотры детей, 1 этап</t>
  </si>
  <si>
    <t>Диспансерное наблюдение (всего)</t>
  </si>
  <si>
    <t>Диспансерное наблюдение (при первом посещении)</t>
  </si>
  <si>
    <t>Диспансерное наблюдение</t>
  </si>
  <si>
    <t>Всего Обращения</t>
  </si>
  <si>
    <t>Всего обращения</t>
  </si>
  <si>
    <t>%</t>
  </si>
  <si>
    <t>Количество проведенных операций</t>
  </si>
  <si>
    <t>Количество больных в отделении "хирургия"</t>
  </si>
  <si>
    <t>кардиология</t>
  </si>
  <si>
    <t>сердечно-сосудистая хирургия</t>
  </si>
  <si>
    <t>травматология</t>
  </si>
  <si>
    <t>беременным и роженицам</t>
  </si>
  <si>
    <t xml:space="preserve">детям </t>
  </si>
  <si>
    <t>по профилю «гериатрия»</t>
  </si>
  <si>
    <t>инвалидам и участникам ВОВ, ветеранам боевых действий, блокадникам Ленинграда и приравненных к ним лицам</t>
  </si>
  <si>
    <t xml:space="preserve">Всего </t>
  </si>
  <si>
    <t>Прочие профиля</t>
  </si>
  <si>
    <t>АПП</t>
  </si>
  <si>
    <t>КС и ДС</t>
  </si>
  <si>
    <t>х</t>
  </si>
  <si>
    <r>
      <rPr>
        <b/>
        <sz val="11"/>
        <color theme="1"/>
        <rFont val="Times New Roman"/>
        <family val="1"/>
        <charset val="204"/>
      </rPr>
      <t>№ 1.</t>
    </r>
    <r>
      <rPr>
        <sz val="11"/>
        <color theme="1"/>
        <rFont val="Times New Roman"/>
        <family val="1"/>
        <charset val="204"/>
      </rPr>
      <t xml:space="preserve"> Численность прикрепленного населения, чел.</t>
    </r>
  </si>
  <si>
    <r>
      <rPr>
        <b/>
        <sz val="11"/>
        <color theme="1"/>
        <rFont val="Times New Roman"/>
        <family val="1"/>
        <charset val="204"/>
      </rPr>
      <t>№ 2.</t>
    </r>
    <r>
      <rPr>
        <sz val="11"/>
        <color theme="1"/>
        <rFont val="Times New Roman"/>
        <family val="1"/>
        <charset val="204"/>
      </rPr>
      <t xml:space="preserve"> Доля посещений с профилактической целью в общем объеме посещений,%</t>
    </r>
  </si>
  <si>
    <r>
      <rPr>
        <b/>
        <sz val="11"/>
        <color theme="1"/>
        <rFont val="Times New Roman"/>
        <family val="1"/>
        <charset val="204"/>
      </rPr>
      <t>№ 4.</t>
    </r>
    <r>
      <rPr>
        <sz val="11"/>
        <color theme="1"/>
        <rFont val="Times New Roman"/>
        <family val="1"/>
        <charset val="204"/>
      </rPr>
      <t xml:space="preserve"> Коэффициент совместительства в АПП</t>
    </r>
  </si>
  <si>
    <r>
      <rPr>
        <b/>
        <sz val="11"/>
        <color theme="1"/>
        <rFont val="Times New Roman"/>
        <family val="1"/>
        <charset val="204"/>
      </rPr>
      <t>№ 5.</t>
    </r>
    <r>
      <rPr>
        <sz val="11"/>
        <color theme="1"/>
        <rFont val="Times New Roman"/>
        <family val="1"/>
        <charset val="204"/>
      </rPr>
      <t xml:space="preserve"> Средняя функция врачебной должности, посещений в год</t>
    </r>
  </si>
  <si>
    <r>
      <rPr>
        <b/>
        <sz val="11"/>
        <color theme="1"/>
        <rFont val="Times New Roman"/>
        <family val="1"/>
        <charset val="204"/>
      </rPr>
      <t xml:space="preserve">№ 1. </t>
    </r>
    <r>
      <rPr>
        <sz val="11"/>
        <color theme="1"/>
        <rFont val="Times New Roman"/>
        <family val="1"/>
        <charset val="204"/>
      </rPr>
      <t>Численность прикрепленного населения, чел.</t>
    </r>
  </si>
  <si>
    <t>План 2021 год</t>
  </si>
  <si>
    <r>
      <rPr>
        <b/>
        <sz val="11"/>
        <color theme="1"/>
        <rFont val="Times New Roman"/>
        <family val="1"/>
        <charset val="204"/>
      </rPr>
      <t>№ 14.</t>
    </r>
    <r>
      <rPr>
        <sz val="11"/>
        <color theme="1"/>
        <rFont val="Times New Roman"/>
        <family val="1"/>
        <charset val="204"/>
      </rPr>
      <t xml:space="preserve"> Коэффициент совместительства в КС</t>
    </r>
  </si>
  <si>
    <r>
      <rPr>
        <b/>
        <sz val="11"/>
        <color theme="1"/>
        <rFont val="Times New Roman"/>
        <family val="1"/>
        <charset val="204"/>
      </rPr>
      <t>№ 19.</t>
    </r>
    <r>
      <rPr>
        <sz val="11"/>
        <color theme="1"/>
        <rFont val="Times New Roman"/>
        <family val="1"/>
        <charset val="204"/>
      </rPr>
      <t xml:space="preserve"> Хирургическая активность, %</t>
    </r>
  </si>
  <si>
    <r>
      <rPr>
        <b/>
        <sz val="11"/>
        <color theme="1"/>
        <rFont val="Times New Roman"/>
        <family val="1"/>
        <charset val="204"/>
      </rPr>
      <t>№ 16.</t>
    </r>
    <r>
      <rPr>
        <sz val="11"/>
        <color theme="1"/>
        <rFont val="Times New Roman"/>
        <family val="1"/>
        <charset val="204"/>
      </rPr>
      <t xml:space="preserve"> Объем МП в условиях КС, оказанной в экстренной/неотложной форме</t>
    </r>
  </si>
  <si>
    <t>Объем МП в условиях КС (случаев), оказываемой</t>
  </si>
  <si>
    <r>
      <rPr>
        <b/>
        <sz val="11"/>
        <color theme="1"/>
        <rFont val="Times New Roman"/>
        <family val="1"/>
        <charset val="204"/>
      </rPr>
      <t>№ 21.</t>
    </r>
    <r>
      <rPr>
        <sz val="11"/>
        <color theme="1"/>
        <rFont val="Times New Roman"/>
        <family val="1"/>
        <charset val="204"/>
      </rPr>
      <t xml:space="preserve"> Объем МП в условиях КС (случаев), оказываемой</t>
    </r>
  </si>
  <si>
    <r>
      <rPr>
        <b/>
        <sz val="11"/>
        <color theme="1"/>
        <rFont val="Times New Roman"/>
        <family val="1"/>
        <charset val="204"/>
      </rPr>
      <t>№ 20</t>
    </r>
    <r>
      <rPr>
        <sz val="11"/>
        <color theme="1"/>
        <rFont val="Times New Roman"/>
        <family val="1"/>
        <charset val="204"/>
      </rPr>
      <t>. Объем МП (в том числе ВМП) в условиях КС (по профилям соц. значимым)</t>
    </r>
  </si>
  <si>
    <r>
      <rPr>
        <b/>
        <sz val="11"/>
        <color theme="1"/>
        <rFont val="Times New Roman"/>
        <family val="1"/>
        <charset val="204"/>
      </rPr>
      <t>№ 22.</t>
    </r>
    <r>
      <rPr>
        <sz val="11"/>
        <color theme="1"/>
        <rFont val="Times New Roman"/>
        <family val="1"/>
        <charset val="204"/>
      </rPr>
      <t xml:space="preserve"> Объем МП в условиях КС (случаев), оказываемой</t>
    </r>
  </si>
  <si>
    <t>Круглосуточный стационар. План 2021 года, согласованный на защите</t>
  </si>
  <si>
    <t>Объем МП в условиях КС, оказанной в экстренной/неотложной форме</t>
  </si>
  <si>
    <t>Объем МП (в том числе ВМП) в условиях КС (по профилям соц. значимым)</t>
  </si>
  <si>
    <r>
      <rPr>
        <b/>
        <sz val="11"/>
        <color theme="1"/>
        <rFont val="Times New Roman"/>
        <family val="1"/>
        <charset val="204"/>
      </rPr>
      <t>№ 24.</t>
    </r>
    <r>
      <rPr>
        <sz val="11"/>
        <color theme="1"/>
        <rFont val="Times New Roman"/>
        <family val="1"/>
        <charset val="204"/>
      </rPr>
      <t xml:space="preserve"> Коэффициент совместительства в ДС</t>
    </r>
  </si>
  <si>
    <r>
      <rPr>
        <b/>
        <sz val="11"/>
        <rFont val="Times New Roman"/>
        <family val="1"/>
        <charset val="204"/>
      </rPr>
      <t>№ 15.</t>
    </r>
    <r>
      <rPr>
        <sz val="11"/>
        <rFont val="Times New Roman"/>
        <family val="1"/>
        <charset val="204"/>
      </rPr>
      <t xml:space="preserve"> Число коек в КС, всего</t>
    </r>
  </si>
  <si>
    <r>
      <rPr>
        <b/>
        <sz val="11"/>
        <color theme="1"/>
        <rFont val="Times New Roman"/>
        <family val="1"/>
        <charset val="204"/>
      </rPr>
      <t>№ 17.</t>
    </r>
    <r>
      <rPr>
        <sz val="11"/>
        <color theme="1"/>
        <rFont val="Times New Roman"/>
        <family val="1"/>
        <charset val="204"/>
      </rPr>
      <t xml:space="preserve"> Средняя длительность лечения в КС, дней</t>
    </r>
  </si>
  <si>
    <r>
      <rPr>
        <b/>
        <sz val="11"/>
        <color theme="1"/>
        <rFont val="Times New Roman"/>
        <family val="1"/>
        <charset val="204"/>
      </rPr>
      <t>№ 18.</t>
    </r>
    <r>
      <rPr>
        <sz val="11"/>
        <color theme="1"/>
        <rFont val="Times New Roman"/>
        <family val="1"/>
        <charset val="204"/>
      </rPr>
      <t xml:space="preserve"> Работа койки в КС, дней </t>
    </r>
  </si>
  <si>
    <r>
      <rPr>
        <b/>
        <sz val="11"/>
        <rFont val="Times New Roman"/>
        <family val="1"/>
        <charset val="204"/>
      </rPr>
      <t>№ 25.</t>
    </r>
    <r>
      <rPr>
        <sz val="11"/>
        <rFont val="Times New Roman"/>
        <family val="1"/>
        <charset val="204"/>
      </rPr>
      <t xml:space="preserve"> Число коек в ДС, всего</t>
    </r>
  </si>
  <si>
    <r>
      <rPr>
        <b/>
        <sz val="11"/>
        <color theme="1"/>
        <rFont val="Times New Roman"/>
        <family val="1"/>
        <charset val="204"/>
      </rPr>
      <t>№ 26.</t>
    </r>
    <r>
      <rPr>
        <sz val="11"/>
        <color theme="1"/>
        <rFont val="Times New Roman"/>
        <family val="1"/>
        <charset val="204"/>
      </rPr>
      <t xml:space="preserve"> Средняя длительность лечения в ДС, дней</t>
    </r>
  </si>
  <si>
    <r>
      <rPr>
        <b/>
        <sz val="11"/>
        <color theme="1"/>
        <rFont val="Times New Roman"/>
        <family val="1"/>
        <charset val="204"/>
      </rPr>
      <t>№ 27.</t>
    </r>
    <r>
      <rPr>
        <sz val="11"/>
        <color theme="1"/>
        <rFont val="Times New Roman"/>
        <family val="1"/>
        <charset val="204"/>
      </rPr>
      <t xml:space="preserve"> Работа койки в ДС, дней </t>
    </r>
  </si>
  <si>
    <t>Объем МП в условиях ДС (по профилям соц. Значимым)</t>
  </si>
  <si>
    <r>
      <rPr>
        <b/>
        <sz val="11"/>
        <color theme="1"/>
        <rFont val="Times New Roman"/>
        <family val="1"/>
        <charset val="204"/>
      </rPr>
      <t>№ 29.</t>
    </r>
    <r>
      <rPr>
        <sz val="11"/>
        <color theme="1"/>
        <rFont val="Times New Roman"/>
        <family val="1"/>
        <charset val="204"/>
      </rPr>
      <t xml:space="preserve"> Объем МП в условиях ДС детям</t>
    </r>
  </si>
  <si>
    <t>Объем МП в условиях ДС детям</t>
  </si>
  <si>
    <r>
      <rPr>
        <b/>
        <sz val="11"/>
        <color theme="1"/>
        <rFont val="Times New Roman"/>
        <family val="1"/>
        <charset val="204"/>
      </rPr>
      <t>№ 23.</t>
    </r>
    <r>
      <rPr>
        <sz val="11"/>
        <color theme="1"/>
        <rFont val="Times New Roman"/>
        <family val="1"/>
        <charset val="204"/>
      </rPr>
      <t xml:space="preserve"> Число штатных/занятых/ФЛ врачебных должностей в ДС</t>
    </r>
  </si>
  <si>
    <r>
      <rPr>
        <b/>
        <sz val="11"/>
        <color theme="1"/>
        <rFont val="Times New Roman"/>
        <family val="1"/>
        <charset val="204"/>
      </rPr>
      <t>№ 3.</t>
    </r>
    <r>
      <rPr>
        <sz val="11"/>
        <color theme="1"/>
        <rFont val="Times New Roman"/>
        <family val="1"/>
        <charset val="204"/>
      </rPr>
      <t xml:space="preserve"> Число штатных/занятых/ФЛ врачебных должностей в АПП</t>
    </r>
  </si>
  <si>
    <r>
      <rPr>
        <b/>
        <sz val="11"/>
        <color theme="1"/>
        <rFont val="Times New Roman"/>
        <family val="1"/>
        <charset val="204"/>
      </rPr>
      <t>№ 2.</t>
    </r>
    <r>
      <rPr>
        <sz val="11"/>
        <color theme="1"/>
        <rFont val="Times New Roman"/>
        <family val="1"/>
        <charset val="204"/>
      </rPr>
      <t xml:space="preserve"> Доля посещений с проф. целью в общем объеме посещений,%</t>
    </r>
  </si>
  <si>
    <r>
      <rPr>
        <b/>
        <sz val="11"/>
        <color theme="1"/>
        <rFont val="Times New Roman"/>
        <family val="1"/>
        <charset val="204"/>
      </rPr>
      <t>№ 6.</t>
    </r>
    <r>
      <rPr>
        <sz val="11"/>
        <color theme="1"/>
        <rFont val="Times New Roman"/>
        <family val="1"/>
        <charset val="204"/>
      </rPr>
      <t xml:space="preserve"> Объем МП в АПП, оказанной прикрепленному населению (</t>
    </r>
    <r>
      <rPr>
        <b/>
        <sz val="11"/>
        <color theme="1"/>
        <rFont val="Times New Roman"/>
        <family val="1"/>
        <charset val="204"/>
      </rPr>
      <t>в рамках подушевого финансирования</t>
    </r>
    <r>
      <rPr>
        <sz val="11"/>
        <color theme="1"/>
        <rFont val="Times New Roman"/>
        <family val="1"/>
        <charset val="204"/>
      </rPr>
      <t>)</t>
    </r>
  </si>
  <si>
    <r>
      <rPr>
        <b/>
        <sz val="11"/>
        <color theme="1"/>
        <rFont val="Times New Roman"/>
        <family val="1"/>
        <charset val="204"/>
      </rPr>
      <t>№ 7.</t>
    </r>
    <r>
      <rPr>
        <sz val="11"/>
        <color theme="1"/>
        <rFont val="Times New Roman"/>
        <family val="1"/>
        <charset val="204"/>
      </rPr>
      <t xml:space="preserve"> Объем МП в АПП по профилю </t>
    </r>
    <r>
      <rPr>
        <b/>
        <sz val="11"/>
        <color theme="1"/>
        <rFont val="Times New Roman"/>
        <family val="1"/>
        <charset val="204"/>
      </rPr>
      <t xml:space="preserve">"акушерство и гинекология" </t>
    </r>
  </si>
  <si>
    <r>
      <rPr>
        <b/>
        <sz val="11"/>
        <color theme="1"/>
        <rFont val="Times New Roman"/>
        <family val="1"/>
        <charset val="204"/>
      </rPr>
      <t xml:space="preserve">№ 8. </t>
    </r>
    <r>
      <rPr>
        <sz val="11"/>
        <color theme="1"/>
        <rFont val="Times New Roman"/>
        <family val="1"/>
        <charset val="204"/>
      </rPr>
      <t xml:space="preserve">Объем МП в АПП по профилю </t>
    </r>
    <r>
      <rPr>
        <b/>
        <sz val="11"/>
        <color theme="1"/>
        <rFont val="Times New Roman"/>
        <family val="1"/>
        <charset val="204"/>
      </rPr>
      <t>"онкология"</t>
    </r>
  </si>
  <si>
    <r>
      <rPr>
        <b/>
        <sz val="11"/>
        <color theme="1"/>
        <rFont val="Times New Roman"/>
        <family val="1"/>
        <charset val="204"/>
      </rPr>
      <t xml:space="preserve">№ 9. </t>
    </r>
    <r>
      <rPr>
        <sz val="11"/>
        <color theme="1"/>
        <rFont val="Times New Roman"/>
        <family val="1"/>
        <charset val="204"/>
      </rPr>
      <t>Объем МП в АПП по профилю</t>
    </r>
    <r>
      <rPr>
        <b/>
        <sz val="11"/>
        <color theme="1"/>
        <rFont val="Times New Roman"/>
        <family val="1"/>
        <charset val="204"/>
      </rPr>
      <t xml:space="preserve">  "стоматология"</t>
    </r>
  </si>
  <si>
    <r>
      <rPr>
        <b/>
        <sz val="11"/>
        <color theme="1"/>
        <rFont val="Times New Roman"/>
        <family val="1"/>
        <charset val="204"/>
      </rPr>
      <t>№ 11.</t>
    </r>
    <r>
      <rPr>
        <sz val="11"/>
        <color theme="1"/>
        <rFont val="Times New Roman"/>
        <family val="1"/>
        <charset val="204"/>
      </rPr>
      <t xml:space="preserve"> Объем МП в АПП в медицинских организациях, осуществляющих консультативный прием</t>
    </r>
  </si>
  <si>
    <r>
      <rPr>
        <b/>
        <sz val="11"/>
        <color theme="1"/>
        <rFont val="Times New Roman"/>
        <family val="1"/>
        <charset val="204"/>
      </rPr>
      <t>№ 10.</t>
    </r>
    <r>
      <rPr>
        <sz val="11"/>
        <color theme="1"/>
        <rFont val="Times New Roman"/>
        <family val="1"/>
        <charset val="204"/>
      </rPr>
      <t xml:space="preserve"> Объем МП в АПП в рамках </t>
    </r>
    <r>
      <rPr>
        <b/>
        <sz val="11"/>
        <color theme="1"/>
        <rFont val="Times New Roman"/>
        <family val="1"/>
        <charset val="204"/>
      </rPr>
      <t>профилактических мероприятий,</t>
    </r>
    <r>
      <rPr>
        <sz val="11"/>
        <color theme="1"/>
        <rFont val="Times New Roman"/>
        <family val="1"/>
        <charset val="204"/>
      </rPr>
      <t xml:space="preserve"> чел.</t>
    </r>
  </si>
  <si>
    <r>
      <rPr>
        <b/>
        <sz val="11"/>
        <color theme="1"/>
        <rFont val="Times New Roman"/>
        <family val="1"/>
        <charset val="204"/>
      </rPr>
      <t>№ 33.</t>
    </r>
    <r>
      <rPr>
        <sz val="11"/>
        <color theme="1"/>
        <rFont val="Times New Roman"/>
        <family val="1"/>
        <charset val="204"/>
      </rPr>
      <t xml:space="preserve"> Удовлетворенность качеством оказанной помощи, %</t>
    </r>
  </si>
  <si>
    <r>
      <rPr>
        <b/>
        <sz val="11"/>
        <rFont val="Times New Roman"/>
        <family val="1"/>
        <charset val="204"/>
      </rPr>
      <t>№ 34.</t>
    </r>
    <r>
      <rPr>
        <sz val="11"/>
        <rFont val="Times New Roman"/>
        <family val="1"/>
        <charset val="204"/>
      </rPr>
      <t xml:space="preserve"> Число обоснованных жалоб на качество оказания МП</t>
    </r>
  </si>
  <si>
    <r>
      <rPr>
        <b/>
        <sz val="11"/>
        <color theme="1"/>
        <rFont val="Times New Roman"/>
        <family val="1"/>
        <charset val="204"/>
      </rPr>
      <t>№ 13.</t>
    </r>
    <r>
      <rPr>
        <sz val="11"/>
        <color theme="1"/>
        <rFont val="Times New Roman"/>
        <family val="1"/>
        <charset val="204"/>
      </rPr>
      <t xml:space="preserve"> Число штатных/занятых/ФЛ врачебных должностей в КС</t>
    </r>
  </si>
  <si>
    <t>Население по данным В.С.</t>
  </si>
  <si>
    <t xml:space="preserve">ОГБУЗ «Костромская областная клиническая больница имени Королева Е. И.» </t>
  </si>
  <si>
    <t xml:space="preserve">ОГБУЗ «Костромская областная детская больница» </t>
  </si>
  <si>
    <t xml:space="preserve">ОГБУЗ «Костромской областной госпиталь для ветеранов войн» </t>
  </si>
  <si>
    <t>ОГБУЗ «Костромская областная стоматологическая поликлиника»</t>
  </si>
  <si>
    <t xml:space="preserve">ОГБУЗ «Костромской центр специализированных видов медицинской помощи» </t>
  </si>
  <si>
    <t>ОГБУЗ «Центр специализированной помощи по профилактике и борьбе с инфекционными заболеваниями»</t>
  </si>
  <si>
    <t xml:space="preserve">ОГБУЗ «Городская больница г. Костромы» </t>
  </si>
  <si>
    <t xml:space="preserve">ОГБУЗ «Родильный дом г.Костромы» </t>
  </si>
  <si>
    <t>ОГБУЗ  «Стоматологическая поликлиника № 1 города Костромы»</t>
  </si>
  <si>
    <t>ОГБУЗ «Костромская областная станция скорой медицинской помощи и медицины катастроф»</t>
  </si>
  <si>
    <t>ОГБУЗ «Окружная больница Костромского округа № 1»</t>
  </si>
  <si>
    <t xml:space="preserve">ОГБУЗ «Окружная больница Костромского округа № 2» </t>
  </si>
  <si>
    <t xml:space="preserve">ОГБУЗ «Буйская центральная районная больница» </t>
  </si>
  <si>
    <t>ОГБУЗ «Волгореченская городская больница»</t>
  </si>
  <si>
    <t xml:space="preserve">ОГБУЗ «Галичская окружная больница» </t>
  </si>
  <si>
    <t>ОГБУЗ «Мантуровская окружная больница»</t>
  </si>
  <si>
    <t xml:space="preserve">ОГБУЗ «Шарьинская окружная больница имени Каверина В.Ф.» </t>
  </si>
  <si>
    <t xml:space="preserve">ОГБУЗ «Антроповская центральная районная больница» </t>
  </si>
  <si>
    <t xml:space="preserve">ОГБУЗ «Вохомская межрайонная больница» </t>
  </si>
  <si>
    <t xml:space="preserve">ОГБУЗ «Кадыйская районная больница» </t>
  </si>
  <si>
    <t xml:space="preserve">ОГБУЗ «Кологривская районная больница» </t>
  </si>
  <si>
    <t>ОГБУЗ «Красносельская районная больница»</t>
  </si>
  <si>
    <t xml:space="preserve">ОГБУЗ «Макарьевская районная больница» </t>
  </si>
  <si>
    <t xml:space="preserve">ОГБУЗ «Нейская районная больница» </t>
  </si>
  <si>
    <t xml:space="preserve">ОГБУЗ «Нерехтская центральная районная больница» </t>
  </si>
  <si>
    <t xml:space="preserve">ОГБУЗ «Стоматологическая поликлиника г. Нерехты» </t>
  </si>
  <si>
    <t xml:space="preserve">ОГБУЗ «Островская районная больница» </t>
  </si>
  <si>
    <t xml:space="preserve">ОГБУЗ «Парфеньевская районная больница» </t>
  </si>
  <si>
    <t xml:space="preserve">ОГБУЗ «Солигаличская районная больница» </t>
  </si>
  <si>
    <t>ОГБУЗ «Судиславская районная больница»</t>
  </si>
  <si>
    <t>ОГБУЗ «Сусанинская районная больница»</t>
  </si>
  <si>
    <t xml:space="preserve">ОГБУЗ «Чухломская центральная районная больница» </t>
  </si>
  <si>
    <t>ФКУЗ «МСЧ МВД РФ по Костромской области»</t>
  </si>
  <si>
    <t>ЧУЗ «Поликлиника «РЖД-Медицина» города Буй«»</t>
  </si>
  <si>
    <t>ЧУЗ «Поликлиника «РЖД-Медицина» города Шарья«»</t>
  </si>
  <si>
    <t>ЧУ «Клиника Медекс Кострома»</t>
  </si>
  <si>
    <t>МЧУ ДПО «Нефросовет»</t>
  </si>
  <si>
    <t>ЛПУ «Санаторий «Колос»</t>
  </si>
  <si>
    <t>ЗАО «Санаторий имени Воровского»</t>
  </si>
  <si>
    <t>ООО «Дент Аль»</t>
  </si>
  <si>
    <t xml:space="preserve">ООО «ЗУБиК» </t>
  </si>
  <si>
    <t>ООО «Зубной Чародей»</t>
  </si>
  <si>
    <t xml:space="preserve">ООО «Оптима» </t>
  </si>
  <si>
    <t>ООО «Гинеколог и Я»</t>
  </si>
  <si>
    <t>ООО «Хирургия глаза»</t>
  </si>
  <si>
    <t xml:space="preserve">ООО «Медицинский центр «Здоровье» </t>
  </si>
  <si>
    <t>ООО «Медицинский Центр «Мирт»</t>
  </si>
  <si>
    <t>ООО «Мир здоровья»</t>
  </si>
  <si>
    <t xml:space="preserve">ООО «Центр амбулаторной хирургии» </t>
  </si>
  <si>
    <t>ООО «ЛДЦ МИБС - Кострома»</t>
  </si>
  <si>
    <t>ООО «МРТ - Эксперт Кострома»</t>
  </si>
  <si>
    <t>ООО «МИРТ-МРТ»</t>
  </si>
  <si>
    <t>ООО «Мать и дитя Кострома»</t>
  </si>
  <si>
    <t>ООО «МЦ «Юнона»</t>
  </si>
  <si>
    <t>ООО «ЦЕНТР ЭКО»</t>
  </si>
  <si>
    <t xml:space="preserve">ООО «М-ЛАЙН» </t>
  </si>
  <si>
    <t>АО «Клиника К+31»</t>
  </si>
  <si>
    <t>ООО «Научно-методический центр клинической лабораторной диагностики Ситилаб»</t>
  </si>
  <si>
    <t>ЧУ «Центры диализа «АВИЦЕННА»</t>
  </si>
  <si>
    <t>ООО «Костромская офтальмологическая клиника»</t>
  </si>
  <si>
    <t>ООО «Независимая лаборатория ИНВИТРО»</t>
  </si>
  <si>
    <t>Паталогоанатомические исследования биопсийного (операционного) материала с целью диагностики онкологических заболеваний и подбора противоопухолевой лекарственной  терапии</t>
  </si>
  <si>
    <t>Позитронно-эмиссионная и рентгеновская компьютерная томография (ПЭТ/КТ)</t>
  </si>
  <si>
    <t>Молекулярно-генетические исследования</t>
  </si>
  <si>
    <t>План на 2022 год</t>
  </si>
  <si>
    <t>Услуги в обращениях</t>
  </si>
  <si>
    <t>Услуги в посещениях (диализ и беременные)</t>
  </si>
  <si>
    <t>ИТОГО. Посещения</t>
  </si>
  <si>
    <t>МРТ без использования контрастных веществ</t>
  </si>
  <si>
    <t>Заносим из данных каждой МО (файл на защиту)</t>
  </si>
  <si>
    <t>План 2021 год (ПР № 11)</t>
  </si>
  <si>
    <t>Прогнозное исполнение 2021 год (факт 9 мес. на год)</t>
  </si>
  <si>
    <t>План 2022 год</t>
  </si>
  <si>
    <t>Прогнозное исполнение 2021 год</t>
  </si>
  <si>
    <t>Всего посещения. План на 2022 год, согласованный на защите</t>
  </si>
  <si>
    <t>Прогнозное исполнение за 2021 год</t>
  </si>
  <si>
    <t>Всего обращения. План на 2022 год, согласованный на защите</t>
  </si>
  <si>
    <t>Круглосуточный стационар ВСЕГО. План 2021 год (ПР № 11)</t>
  </si>
  <si>
    <t>Предложение Комиссии. План на 2022 год</t>
  </si>
  <si>
    <t>Отклонение 2022 от 2021</t>
  </si>
  <si>
    <t>№ 28. Объем МП в условиях ДС (по профилям соц. Значимым)</t>
  </si>
  <si>
    <t>Прогнозное исполнение 10 мес</t>
  </si>
  <si>
    <t>2023 год</t>
  </si>
  <si>
    <t xml:space="preserve">ОГБУЗ «Костромской клинический онкологический диспансер» </t>
  </si>
  <si>
    <t xml:space="preserve">ООО «Кристалл» </t>
  </si>
  <si>
    <t>ООО «Профилактическая медицина»</t>
  </si>
  <si>
    <t>ООО «Медицинская клиника «Кислород»</t>
  </si>
  <si>
    <t>ООО «МЕДСКАН»</t>
  </si>
  <si>
    <t>ООО «Диализный центр НЕФРОС-ВОРОНЕЖ»</t>
  </si>
  <si>
    <t>ГБУЗ города Москвы «Диагностический центр (Центр лабораторных исследований) Департамента здравоохранения города Москвы»</t>
  </si>
  <si>
    <t>ООО «ВИТАЛАБ»</t>
  </si>
  <si>
    <t>ООО «НПФ «ХЕЛИКС»</t>
  </si>
  <si>
    <t>АО «МЕДИЦИНА»</t>
  </si>
  <si>
    <t>ООО «Морфологическая диагностическая лаборатория»</t>
  </si>
  <si>
    <t>Предложение ТК</t>
  </si>
  <si>
    <t>Обращение, подушевое финансирование</t>
  </si>
  <si>
    <t>Углубленная диспансеризация (за единицу)</t>
  </si>
  <si>
    <t>Дневной стационар ВСЕГО. План 2022 год (ПР № 13)</t>
  </si>
  <si>
    <t>Прогнозное исполнение 2022 год (факт 9 мес. на год)</t>
  </si>
  <si>
    <t>Прогнозное исполнение (факт 9 мес/9*12)</t>
  </si>
  <si>
    <r>
      <rPr>
        <b/>
        <sz val="11"/>
        <color theme="1"/>
        <rFont val="Times New Roman"/>
        <family val="1"/>
        <charset val="204"/>
      </rPr>
      <t>№ 30.</t>
    </r>
    <r>
      <rPr>
        <sz val="11"/>
        <color theme="1"/>
        <rFont val="Times New Roman"/>
        <family val="1"/>
        <charset val="204"/>
      </rPr>
      <t xml:space="preserve"> Объем МП в условиях ДС - ЭКО </t>
    </r>
    <r>
      <rPr>
        <b/>
        <sz val="11"/>
        <color theme="1"/>
        <rFont val="Times New Roman"/>
        <family val="1"/>
        <charset val="204"/>
      </rPr>
      <t>(План на год ПР № 13)</t>
    </r>
  </si>
  <si>
    <t>Предложение Комиссии. План на 2023 год</t>
  </si>
  <si>
    <t>Дневной стационар. План на 2023 год, согласованный на защите (Предложение ТК)</t>
  </si>
  <si>
    <t>Отклонение 2023 от 2022</t>
  </si>
  <si>
    <t>ОГБУЗ "Костромская областная клиническая больница имени Королева Е.И."</t>
  </si>
  <si>
    <t>Абдоминальная хирургия</t>
  </si>
  <si>
    <t>Акушерство и гинекология</t>
  </si>
  <si>
    <t>Гастроэнтерология</t>
  </si>
  <si>
    <t>Гематология</t>
  </si>
  <si>
    <t>Детская хирургия в период новорожденности</t>
  </si>
  <si>
    <t>Дерматовенерология</t>
  </si>
  <si>
    <t>Комбустиология</t>
  </si>
  <si>
    <t>Нейрохирургия</t>
  </si>
  <si>
    <t>Неонатология</t>
  </si>
  <si>
    <t>Онкология</t>
  </si>
  <si>
    <t>Оториноларингология</t>
  </si>
  <si>
    <t>Офтальмология</t>
  </si>
  <si>
    <t>Педиатрия</t>
  </si>
  <si>
    <t>Ревматология</t>
  </si>
  <si>
    <t>Сердечно-сосудистая хирургия</t>
  </si>
  <si>
    <t>Торакальная хирургия</t>
  </si>
  <si>
    <t>Травматология и ортопедия</t>
  </si>
  <si>
    <t>Урология</t>
  </si>
  <si>
    <t>Челюстно-лицевая хирургия</t>
  </si>
  <si>
    <t>Эндокринология</t>
  </si>
  <si>
    <t>ИТОГО</t>
  </si>
  <si>
    <t>ОГБУЗ «Костромской клинический онкологический диспансер»</t>
  </si>
  <si>
    <t>ОГБУЗ «Городская больница г. Костромы»</t>
  </si>
  <si>
    <t>ООО «Центр амбулаторной хирургии»</t>
  </si>
  <si>
    <t>ОГБУЗ "Костромская областная детская больница"</t>
  </si>
  <si>
    <t>ООО «Хирургия глаза»  (Дневной стационар)</t>
  </si>
  <si>
    <t>ОГБУЗ "Буйская центральная районная больница"</t>
  </si>
  <si>
    <t>АО "Медицина"</t>
  </si>
  <si>
    <t>ООО «МЕДСКАН»  (Дневной стационар)</t>
  </si>
  <si>
    <t>АО "Медицина" (Дневной стационар</t>
  </si>
  <si>
    <t>ИТОГО КС</t>
  </si>
  <si>
    <t>ИТОГО ДС</t>
  </si>
  <si>
    <r>
      <t xml:space="preserve">Посещение, по подушевому фин-ю для МО с прикрепленным населением </t>
    </r>
    <r>
      <rPr>
        <b/>
        <sz val="14"/>
        <color rgb="FFFF0000"/>
        <rFont val="Times New Roman"/>
        <family val="1"/>
        <charset val="204"/>
      </rPr>
      <t>(без профов)</t>
    </r>
  </si>
  <si>
    <t xml:space="preserve">Посещение - проф. осмотры 1 этап </t>
  </si>
  <si>
    <t>Посещение - диспансеризация I этап</t>
  </si>
  <si>
    <t>Абдоминальная хирургия, хирургия</t>
  </si>
  <si>
    <t>ПОСЕЩЕНИЯ</t>
  </si>
  <si>
    <t>Приложение № 4</t>
  </si>
  <si>
    <t>к Протоколу № 16 заседания комиссии по разработке ТП ОМС</t>
  </si>
  <si>
    <t>от 20.12.2022 года</t>
  </si>
  <si>
    <t>Приложение №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</si>
</sst>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\ _₽_-;\-* #,##0.00\ _₽_-;_-* &quot;-&quot;??\ _₽_-;_-@_-"/>
    <numFmt numFmtId="165" formatCode="0.00000"/>
    <numFmt numFmtId="166" formatCode="0.0000"/>
    <numFmt numFmtId="167" formatCode="#,##0.000000"/>
    <numFmt numFmtId="168" formatCode="#,##0.00000"/>
    <numFmt numFmtId="169" formatCode="_-* #,##0\ _₽_-;\-* #,##0\ _₽_-;_-* &quot;-&quot;??\ _₽_-;_-@_-"/>
    <numFmt numFmtId="170" formatCode="#,##0.0"/>
    <numFmt numFmtId="171" formatCode="0.0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</font>
    <font>
      <sz val="12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1"/>
      <color indexed="8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933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6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medium">
        <color indexed="64"/>
      </bottom>
      <diagonal/>
    </border>
  </borders>
  <cellStyleXfs count="18">
    <xf numFmtId="0" fontId="0" fillId="0" borderId="0"/>
    <xf numFmtId="0" fontId="5" fillId="0" borderId="0"/>
    <xf numFmtId="0" fontId="9" fillId="0" borderId="0"/>
    <xf numFmtId="0" fontId="18" fillId="0" borderId="0"/>
    <xf numFmtId="0" fontId="21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9" fillId="0" borderId="0" applyBorder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30" fillId="0" borderId="0"/>
    <xf numFmtId="0" fontId="1" fillId="0" borderId="0"/>
    <xf numFmtId="0" fontId="29" fillId="0" borderId="0"/>
    <xf numFmtId="0" fontId="21" fillId="0" borderId="0"/>
  </cellStyleXfs>
  <cellXfs count="378">
    <xf numFmtId="0" fontId="0" fillId="0" borderId="0" xfId="0"/>
    <xf numFmtId="0" fontId="4" fillId="0" borderId="0" xfId="0" applyFont="1"/>
    <xf numFmtId="0" fontId="10" fillId="0" borderId="1" xfId="2" applyFont="1" applyBorder="1" applyAlignment="1">
      <alignment horizontal="center" vertical="center" wrapText="1"/>
    </xf>
    <xf numFmtId="0" fontId="4" fillId="4" borderId="1" xfId="0" applyFont="1" applyFill="1" applyBorder="1"/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/>
    </xf>
    <xf numFmtId="3" fontId="7" fillId="0" borderId="3" xfId="0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8" fillId="4" borderId="1" xfId="1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3" fontId="8" fillId="3" borderId="3" xfId="1" applyNumberFormat="1" applyFont="1" applyFill="1" applyBorder="1" applyAlignment="1">
      <alignment horizontal="center" vertical="center"/>
    </xf>
    <xf numFmtId="3" fontId="8" fillId="4" borderId="1" xfId="1" applyNumberFormat="1" applyFont="1" applyFill="1" applyBorder="1" applyAlignment="1">
      <alignment horizontal="center" vertical="center"/>
    </xf>
    <xf numFmtId="3" fontId="4" fillId="0" borderId="0" xfId="0" applyNumberFormat="1" applyFont="1" applyAlignment="1">
      <alignment horizontal="center"/>
    </xf>
    <xf numFmtId="3" fontId="12" fillId="3" borderId="1" xfId="0" applyNumberFormat="1" applyFont="1" applyFill="1" applyBorder="1" applyAlignment="1">
      <alignment horizontal="center" vertical="center"/>
    </xf>
    <xf numFmtId="3" fontId="12" fillId="11" borderId="1" xfId="0" applyNumberFormat="1" applyFont="1" applyFill="1" applyBorder="1" applyAlignment="1">
      <alignment horizontal="center" vertical="center"/>
    </xf>
    <xf numFmtId="3" fontId="8" fillId="11" borderId="3" xfId="1" applyNumberFormat="1" applyFont="1" applyFill="1" applyBorder="1" applyAlignment="1">
      <alignment horizontal="center" vertical="center"/>
    </xf>
    <xf numFmtId="3" fontId="17" fillId="0" borderId="1" xfId="0" applyNumberFormat="1" applyFont="1" applyBorder="1" applyAlignment="1">
      <alignment horizontal="center" vertical="center"/>
    </xf>
    <xf numFmtId="0" fontId="17" fillId="0" borderId="0" xfId="0" applyFont="1"/>
    <xf numFmtId="3" fontId="15" fillId="0" borderId="3" xfId="1" applyNumberFormat="1" applyFont="1" applyBorder="1" applyAlignment="1">
      <alignment horizontal="center" vertical="center"/>
    </xf>
    <xf numFmtId="165" fontId="4" fillId="4" borderId="1" xfId="0" applyNumberFormat="1" applyFont="1" applyFill="1" applyBorder="1" applyAlignment="1">
      <alignment horizontal="center" vertical="center"/>
    </xf>
    <xf numFmtId="165" fontId="8" fillId="4" borderId="1" xfId="1" applyNumberFormat="1" applyFont="1" applyFill="1" applyBorder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3" fontId="4" fillId="0" borderId="0" xfId="0" applyNumberFormat="1" applyFont="1"/>
    <xf numFmtId="3" fontId="12" fillId="0" borderId="1" xfId="0" applyNumberFormat="1" applyFont="1" applyBorder="1" applyAlignment="1">
      <alignment horizontal="center" vertical="center"/>
    </xf>
    <xf numFmtId="0" fontId="19" fillId="0" borderId="1" xfId="3" applyFont="1" applyBorder="1" applyAlignment="1">
      <alignment horizontal="left" vertical="center" wrapText="1"/>
    </xf>
    <xf numFmtId="3" fontId="4" fillId="12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20" fillId="13" borderId="0" xfId="0" applyFont="1" applyFill="1"/>
    <xf numFmtId="0" fontId="20" fillId="9" borderId="0" xfId="0" applyFont="1" applyFill="1"/>
    <xf numFmtId="3" fontId="12" fillId="13" borderId="16" xfId="0" applyNumberFormat="1" applyFont="1" applyFill="1" applyBorder="1" applyAlignment="1">
      <alignment horizontal="center" vertical="center"/>
    </xf>
    <xf numFmtId="3" fontId="12" fillId="2" borderId="16" xfId="0" applyNumberFormat="1" applyFont="1" applyFill="1" applyBorder="1" applyAlignment="1">
      <alignment horizontal="center" vertical="center"/>
    </xf>
    <xf numFmtId="0" fontId="20" fillId="2" borderId="0" xfId="0" applyFont="1" applyFill="1"/>
    <xf numFmtId="3" fontId="12" fillId="9" borderId="17" xfId="0" applyNumberFormat="1" applyFont="1" applyFill="1" applyBorder="1" applyAlignment="1">
      <alignment horizontal="center" vertical="center"/>
    </xf>
    <xf numFmtId="0" fontId="8" fillId="0" borderId="0" xfId="1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3" fontId="14" fillId="11" borderId="1" xfId="0" applyNumberFormat="1" applyFont="1" applyFill="1" applyBorder="1" applyAlignment="1">
      <alignment horizontal="center" vertical="center" wrapText="1"/>
    </xf>
    <xf numFmtId="0" fontId="4" fillId="0" borderId="0" xfId="4" applyFont="1" applyAlignment="1">
      <alignment horizontal="center" vertical="center"/>
    </xf>
    <xf numFmtId="0" fontId="4" fillId="0" borderId="0" xfId="4" applyFont="1"/>
    <xf numFmtId="0" fontId="4" fillId="0" borderId="1" xfId="4" applyFont="1" applyBorder="1" applyAlignment="1">
      <alignment horizontal="center" vertical="center" wrapText="1"/>
    </xf>
    <xf numFmtId="3" fontId="8" fillId="3" borderId="1" xfId="1" applyNumberFormat="1" applyFont="1" applyFill="1" applyBorder="1" applyAlignment="1">
      <alignment horizontal="center" vertical="center"/>
    </xf>
    <xf numFmtId="3" fontId="8" fillId="0" borderId="1" xfId="1" applyNumberFormat="1" applyFont="1" applyBorder="1" applyAlignment="1">
      <alignment horizontal="center" vertical="center"/>
    </xf>
    <xf numFmtId="3" fontId="8" fillId="11" borderId="1" xfId="1" applyNumberFormat="1" applyFont="1" applyFill="1" applyBorder="1" applyAlignment="1">
      <alignment horizontal="center" vertical="center"/>
    </xf>
    <xf numFmtId="2" fontId="12" fillId="4" borderId="1" xfId="0" applyNumberFormat="1" applyFont="1" applyFill="1" applyBorder="1" applyAlignment="1">
      <alignment horizontal="center" vertical="center"/>
    </xf>
    <xf numFmtId="3" fontId="12" fillId="14" borderId="1" xfId="0" applyNumberFormat="1" applyFont="1" applyFill="1" applyBorder="1" applyAlignment="1">
      <alignment horizontal="center" vertical="center"/>
    </xf>
    <xf numFmtId="3" fontId="17" fillId="14" borderId="1" xfId="0" applyNumberFormat="1" applyFont="1" applyFill="1" applyBorder="1" applyAlignment="1">
      <alignment horizontal="center" vertical="center"/>
    </xf>
    <xf numFmtId="3" fontId="8" fillId="14" borderId="3" xfId="1" applyNumberFormat="1" applyFont="1" applyFill="1" applyBorder="1" applyAlignment="1">
      <alignment horizontal="center" vertical="center"/>
    </xf>
    <xf numFmtId="0" fontId="16" fillId="14" borderId="3" xfId="0" applyFont="1" applyFill="1" applyBorder="1" applyAlignment="1">
      <alignment horizontal="center" vertical="center" wrapText="1"/>
    </xf>
    <xf numFmtId="2" fontId="8" fillId="4" borderId="1" xfId="1" applyNumberFormat="1" applyFont="1" applyFill="1" applyBorder="1" applyAlignment="1">
      <alignment horizontal="center" vertical="center"/>
    </xf>
    <xf numFmtId="165" fontId="12" fillId="4" borderId="1" xfId="0" applyNumberFormat="1" applyFont="1" applyFill="1" applyBorder="1" applyAlignment="1">
      <alignment horizontal="center" vertical="center"/>
    </xf>
    <xf numFmtId="167" fontId="12" fillId="4" borderId="1" xfId="0" applyNumberFormat="1" applyFont="1" applyFill="1" applyBorder="1" applyAlignment="1">
      <alignment horizontal="center" vertical="center"/>
    </xf>
    <xf numFmtId="168" fontId="12" fillId="4" borderId="1" xfId="0" applyNumberFormat="1" applyFont="1" applyFill="1" applyBorder="1" applyAlignment="1">
      <alignment horizontal="center" vertical="center"/>
    </xf>
    <xf numFmtId="3" fontId="16" fillId="14" borderId="1" xfId="0" applyNumberFormat="1" applyFont="1" applyFill="1" applyBorder="1" applyAlignment="1">
      <alignment horizontal="center" vertical="center"/>
    </xf>
    <xf numFmtId="3" fontId="14" fillId="14" borderId="3" xfId="0" applyNumberFormat="1" applyFont="1" applyFill="1" applyBorder="1" applyAlignment="1">
      <alignment horizontal="center" vertical="center" wrapText="1"/>
    </xf>
    <xf numFmtId="3" fontId="16" fillId="14" borderId="3" xfId="0" applyNumberFormat="1" applyFont="1" applyFill="1" applyBorder="1" applyAlignment="1">
      <alignment horizontal="center" vertical="center" wrapText="1"/>
    </xf>
    <xf numFmtId="167" fontId="8" fillId="4" borderId="1" xfId="1" applyNumberFormat="1" applyFont="1" applyFill="1" applyBorder="1" applyAlignment="1">
      <alignment horizontal="center" vertical="center"/>
    </xf>
    <xf numFmtId="3" fontId="12" fillId="0" borderId="0" xfId="0" applyNumberFormat="1" applyFont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0" fontId="7" fillId="0" borderId="0" xfId="0" applyFont="1"/>
    <xf numFmtId="0" fontId="4" fillId="0" borderId="1" xfId="0" applyFont="1" applyBorder="1"/>
    <xf numFmtId="4" fontId="4" fillId="0" borderId="0" xfId="0" applyNumberFormat="1" applyFont="1"/>
    <xf numFmtId="0" fontId="4" fillId="0" borderId="0" xfId="0" applyFont="1" applyAlignment="1">
      <alignment vertical="center"/>
    </xf>
    <xf numFmtId="3" fontId="7" fillId="12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Border="1"/>
    <xf numFmtId="0" fontId="4" fillId="12" borderId="1" xfId="0" applyFont="1" applyFill="1" applyBorder="1"/>
    <xf numFmtId="3" fontId="12" fillId="15" borderId="1" xfId="0" applyNumberFormat="1" applyFont="1" applyFill="1" applyBorder="1" applyAlignment="1">
      <alignment horizontal="center" vertical="center"/>
    </xf>
    <xf numFmtId="170" fontId="4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 wrapText="1"/>
    </xf>
    <xf numFmtId="0" fontId="7" fillId="12" borderId="1" xfId="0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0" fontId="25" fillId="0" borderId="0" xfId="0" applyFont="1"/>
    <xf numFmtId="0" fontId="26" fillId="0" borderId="0" xfId="0" applyFont="1"/>
    <xf numFmtId="0" fontId="11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2" fillId="0" borderId="0" xfId="0" applyFont="1"/>
    <xf numFmtId="0" fontId="4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2" fontId="19" fillId="12" borderId="1" xfId="3" applyNumberFormat="1" applyFont="1" applyFill="1" applyBorder="1" applyAlignment="1">
      <alignment horizontal="center" vertical="center" wrapText="1"/>
    </xf>
    <xf numFmtId="4" fontId="4" fillId="12" borderId="1" xfId="0" applyNumberFormat="1" applyFont="1" applyFill="1" applyBorder="1" applyAlignment="1">
      <alignment horizontal="center" vertical="center"/>
    </xf>
    <xf numFmtId="2" fontId="19" fillId="12" borderId="1" xfId="0" applyNumberFormat="1" applyFont="1" applyFill="1" applyBorder="1" applyAlignment="1">
      <alignment horizontal="center" vertical="center" wrapText="1"/>
    </xf>
    <xf numFmtId="4" fontId="4" fillId="12" borderId="1" xfId="0" applyNumberFormat="1" applyFont="1" applyFill="1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center" wrapText="1"/>
    </xf>
    <xf numFmtId="3" fontId="12" fillId="16" borderId="1" xfId="0" applyNumberFormat="1" applyFont="1" applyFill="1" applyBorder="1" applyAlignment="1">
      <alignment horizontal="center" vertical="center"/>
    </xf>
    <xf numFmtId="0" fontId="4" fillId="16" borderId="1" xfId="0" applyFont="1" applyFill="1" applyBorder="1" applyAlignment="1">
      <alignment horizontal="center" vertical="center"/>
    </xf>
    <xf numFmtId="4" fontId="4" fillId="16" borderId="1" xfId="0" applyNumberFormat="1" applyFont="1" applyFill="1" applyBorder="1" applyAlignment="1">
      <alignment horizontal="center" vertical="center"/>
    </xf>
    <xf numFmtId="3" fontId="12" fillId="6" borderId="1" xfId="0" applyNumberFormat="1" applyFont="1" applyFill="1" applyBorder="1" applyAlignment="1">
      <alignment horizontal="center" vertical="center"/>
    </xf>
    <xf numFmtId="3" fontId="12" fillId="13" borderId="1" xfId="0" applyNumberFormat="1" applyFont="1" applyFill="1" applyBorder="1" applyAlignment="1">
      <alignment horizontal="center" vertical="center"/>
    </xf>
    <xf numFmtId="4" fontId="12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19" fillId="0" borderId="1" xfId="3" applyFont="1" applyBorder="1" applyAlignment="1">
      <alignment horizontal="left" vertical="top" wrapText="1"/>
    </xf>
    <xf numFmtId="3" fontId="28" fillId="0" borderId="1" xfId="3" applyNumberFormat="1" applyFont="1" applyBorder="1" applyAlignment="1">
      <alignment horizontal="center" vertical="center" wrapText="1"/>
    </xf>
    <xf numFmtId="3" fontId="19" fillId="0" borderId="1" xfId="3" applyNumberFormat="1" applyFont="1" applyBorder="1" applyAlignment="1">
      <alignment horizontal="center" vertical="center" wrapText="1"/>
    </xf>
    <xf numFmtId="3" fontId="12" fillId="2" borderId="1" xfId="0" applyNumberFormat="1" applyFont="1" applyFill="1" applyBorder="1" applyAlignment="1">
      <alignment horizontal="center" vertical="center"/>
    </xf>
    <xf numFmtId="3" fontId="7" fillId="0" borderId="0" xfId="0" applyNumberFormat="1" applyFont="1"/>
    <xf numFmtId="4" fontId="12" fillId="15" borderId="1" xfId="0" applyNumberFormat="1" applyFont="1" applyFill="1" applyBorder="1" applyAlignment="1">
      <alignment horizontal="center" vertical="center"/>
    </xf>
    <xf numFmtId="0" fontId="12" fillId="15" borderId="1" xfId="0" applyFont="1" applyFill="1" applyBorder="1" applyAlignment="1">
      <alignment horizontal="center" vertical="center"/>
    </xf>
    <xf numFmtId="0" fontId="14" fillId="15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7" applyFont="1" applyBorder="1" applyAlignment="1">
      <alignment horizontal="center" vertical="center" wrapText="1"/>
    </xf>
    <xf numFmtId="3" fontId="7" fillId="0" borderId="1" xfId="7" applyNumberFormat="1" applyFont="1" applyBorder="1" applyAlignment="1">
      <alignment horizontal="center" vertical="center" wrapText="1"/>
    </xf>
    <xf numFmtId="0" fontId="7" fillId="0" borderId="1" xfId="6" applyFont="1" applyBorder="1" applyAlignment="1">
      <alignment horizontal="center" vertical="center" wrapText="1"/>
    </xf>
    <xf numFmtId="0" fontId="7" fillId="0" borderId="1" xfId="8" applyFont="1" applyBorder="1" applyAlignment="1">
      <alignment horizontal="center" vertical="center" wrapText="1"/>
    </xf>
    <xf numFmtId="0" fontId="31" fillId="0" borderId="1" xfId="9" applyFont="1" applyBorder="1" applyAlignment="1">
      <alignment horizontal="center" vertical="center" wrapText="1"/>
    </xf>
    <xf numFmtId="0" fontId="7" fillId="12" borderId="1" xfId="12" applyFont="1" applyFill="1" applyBorder="1" applyAlignment="1">
      <alignment horizontal="center" vertical="center" wrapText="1"/>
    </xf>
    <xf numFmtId="0" fontId="7" fillId="0" borderId="1" xfId="12" applyFont="1" applyBorder="1" applyAlignment="1">
      <alignment horizontal="center" vertical="center" wrapText="1"/>
    </xf>
    <xf numFmtId="0" fontId="31" fillId="0" borderId="18" xfId="6" applyFont="1" applyBorder="1" applyAlignment="1">
      <alignment horizontal="center" vertical="center" wrapText="1"/>
    </xf>
    <xf numFmtId="2" fontId="7" fillId="0" borderId="1" xfId="8" applyNumberFormat="1" applyFont="1" applyBorder="1" applyAlignment="1">
      <alignment horizontal="center" vertical="center" wrapText="1"/>
    </xf>
    <xf numFmtId="171" fontId="7" fillId="0" borderId="1" xfId="8" applyNumberFormat="1" applyFont="1" applyBorder="1" applyAlignment="1">
      <alignment horizontal="center" vertical="center" wrapText="1"/>
    </xf>
    <xf numFmtId="49" fontId="7" fillId="0" borderId="1" xfId="7" applyNumberFormat="1" applyFont="1" applyBorder="1" applyAlignment="1">
      <alignment horizontal="center" vertical="center" wrapText="1"/>
    </xf>
    <xf numFmtId="49" fontId="7" fillId="0" borderId="1" xfId="6" applyNumberFormat="1" applyFont="1" applyBorder="1" applyAlignment="1">
      <alignment horizontal="center" vertical="center" wrapText="1"/>
    </xf>
    <xf numFmtId="169" fontId="7" fillId="0" borderId="1" xfId="11" applyNumberFormat="1" applyFont="1" applyFill="1" applyBorder="1" applyAlignment="1">
      <alignment horizontal="center" vertical="center" wrapText="1"/>
    </xf>
    <xf numFmtId="0" fontId="7" fillId="0" borderId="1" xfId="6" applyFont="1" applyBorder="1" applyAlignment="1">
      <alignment horizontal="center" vertical="center"/>
    </xf>
    <xf numFmtId="0" fontId="7" fillId="0" borderId="19" xfId="14" applyFont="1" applyBorder="1" applyAlignment="1">
      <alignment horizontal="center" vertical="center" wrapText="1"/>
    </xf>
    <xf numFmtId="0" fontId="4" fillId="0" borderId="0" xfId="12" applyFont="1" applyAlignment="1">
      <alignment horizontal="center" vertical="center"/>
    </xf>
    <xf numFmtId="49" fontId="7" fillId="0" borderId="1" xfId="12" applyNumberFormat="1" applyFont="1" applyBorder="1" applyAlignment="1">
      <alignment horizontal="center" vertical="center" wrapText="1"/>
    </xf>
    <xf numFmtId="49" fontId="7" fillId="0" borderId="1" xfId="8" applyNumberFormat="1" applyFont="1" applyBorder="1" applyAlignment="1">
      <alignment horizontal="center" vertical="center"/>
    </xf>
    <xf numFmtId="0" fontId="7" fillId="0" borderId="1" xfId="8" applyFont="1" applyBorder="1" applyAlignment="1">
      <alignment horizontal="center" vertical="center"/>
    </xf>
    <xf numFmtId="0" fontId="7" fillId="0" borderId="1" xfId="7" applyFont="1" applyBorder="1" applyAlignment="1">
      <alignment horizontal="center" vertical="center"/>
    </xf>
    <xf numFmtId="4" fontId="7" fillId="0" borderId="1" xfId="7" applyNumberFormat="1" applyFont="1" applyBorder="1" applyAlignment="1">
      <alignment horizontal="center" vertical="center" wrapText="1"/>
    </xf>
    <xf numFmtId="4" fontId="7" fillId="0" borderId="1" xfId="8" applyNumberFormat="1" applyFont="1" applyBorder="1" applyAlignment="1">
      <alignment horizontal="center" vertical="center" wrapText="1"/>
    </xf>
    <xf numFmtId="4" fontId="7" fillId="0" borderId="1" xfId="6" applyNumberFormat="1" applyFont="1" applyBorder="1" applyAlignment="1">
      <alignment horizontal="center" vertical="center" wrapText="1"/>
    </xf>
    <xf numFmtId="4" fontId="31" fillId="0" borderId="1" xfId="9" applyNumberFormat="1" applyFont="1" applyBorder="1" applyAlignment="1">
      <alignment horizontal="center" vertical="center" wrapText="1"/>
    </xf>
    <xf numFmtId="4" fontId="7" fillId="0" borderId="1" xfId="12" applyNumberFormat="1" applyFont="1" applyBorder="1" applyAlignment="1">
      <alignment horizontal="center" vertical="center" wrapText="1"/>
    </xf>
    <xf numFmtId="4" fontId="31" fillId="0" borderId="18" xfId="6" applyNumberFormat="1" applyFont="1" applyBorder="1" applyAlignment="1">
      <alignment horizontal="center" vertical="center" wrapText="1"/>
    </xf>
    <xf numFmtId="4" fontId="7" fillId="0" borderId="19" xfId="14" applyNumberFormat="1" applyFont="1" applyBorder="1" applyAlignment="1">
      <alignment horizontal="center" vertical="center" wrapText="1"/>
    </xf>
    <xf numFmtId="4" fontId="7" fillId="0" borderId="1" xfId="8" applyNumberFormat="1" applyFont="1" applyBorder="1" applyAlignment="1">
      <alignment horizontal="center" vertical="center"/>
    </xf>
    <xf numFmtId="49" fontId="7" fillId="0" borderId="1" xfId="7" applyNumberFormat="1" applyFont="1" applyBorder="1" applyAlignment="1">
      <alignment horizontal="center" vertical="center"/>
    </xf>
    <xf numFmtId="4" fontId="4" fillId="0" borderId="1" xfId="7" applyNumberFormat="1" applyFont="1" applyBorder="1" applyAlignment="1">
      <alignment horizontal="center" vertical="center"/>
    </xf>
    <xf numFmtId="171" fontId="7" fillId="0" borderId="1" xfId="7" applyNumberFormat="1" applyFont="1" applyBorder="1" applyAlignment="1">
      <alignment horizontal="center" vertical="center" wrapText="1"/>
    </xf>
    <xf numFmtId="0" fontId="7" fillId="12" borderId="1" xfId="6" applyFont="1" applyFill="1" applyBorder="1" applyAlignment="1">
      <alignment horizontal="center" vertical="center" wrapText="1"/>
    </xf>
    <xf numFmtId="0" fontId="31" fillId="17" borderId="1" xfId="9" applyFont="1" applyFill="1" applyBorder="1" applyAlignment="1">
      <alignment horizontal="center" vertical="center" wrapText="1"/>
    </xf>
    <xf numFmtId="0" fontId="7" fillId="12" borderId="1" xfId="8" applyFont="1" applyFill="1" applyBorder="1" applyAlignment="1">
      <alignment horizontal="center" vertical="center" wrapText="1"/>
    </xf>
    <xf numFmtId="4" fontId="7" fillId="12" borderId="1" xfId="6" applyNumberFormat="1" applyFont="1" applyFill="1" applyBorder="1" applyAlignment="1">
      <alignment horizontal="center" vertical="center" wrapText="1"/>
    </xf>
    <xf numFmtId="2" fontId="7" fillId="0" borderId="1" xfId="7" applyNumberFormat="1" applyFont="1" applyBorder="1" applyAlignment="1">
      <alignment horizontal="center" vertical="center" wrapText="1"/>
    </xf>
    <xf numFmtId="49" fontId="7" fillId="0" borderId="1" xfId="8" applyNumberFormat="1" applyFont="1" applyBorder="1" applyAlignment="1">
      <alignment horizontal="center" vertical="center" wrapText="1"/>
    </xf>
    <xf numFmtId="0" fontId="4" fillId="0" borderId="1" xfId="7" applyFont="1" applyBorder="1" applyAlignment="1">
      <alignment horizontal="center" vertical="center" wrapText="1"/>
    </xf>
    <xf numFmtId="2" fontId="7" fillId="0" borderId="1" xfId="6" applyNumberFormat="1" applyFont="1" applyBorder="1" applyAlignment="1">
      <alignment horizontal="center" vertical="center" wrapText="1"/>
    </xf>
    <xf numFmtId="2" fontId="31" fillId="0" borderId="1" xfId="9" applyNumberFormat="1" applyFont="1" applyBorder="1" applyAlignment="1">
      <alignment horizontal="center" vertical="center" wrapText="1"/>
    </xf>
    <xf numFmtId="2" fontId="7" fillId="0" borderId="1" xfId="12" applyNumberFormat="1" applyFont="1" applyBorder="1" applyAlignment="1">
      <alignment horizontal="center" vertical="center" wrapText="1"/>
    </xf>
    <xf numFmtId="2" fontId="31" fillId="0" borderId="18" xfId="6" applyNumberFormat="1" applyFont="1" applyBorder="1" applyAlignment="1">
      <alignment horizontal="center" vertical="center" wrapText="1"/>
    </xf>
    <xf numFmtId="3" fontId="12" fillId="9" borderId="1" xfId="0" applyNumberFormat="1" applyFont="1" applyFill="1" applyBorder="1" applyAlignment="1">
      <alignment horizontal="center" vertical="center"/>
    </xf>
    <xf numFmtId="0" fontId="32" fillId="0" borderId="1" xfId="0" applyFont="1" applyBorder="1" applyAlignment="1">
      <alignment horizontal="left" vertical="top" wrapText="1"/>
    </xf>
    <xf numFmtId="165" fontId="12" fillId="4" borderId="3" xfId="0" applyNumberFormat="1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3" fontId="12" fillId="13" borderId="20" xfId="0" applyNumberFormat="1" applyFont="1" applyFill="1" applyBorder="1" applyAlignment="1">
      <alignment horizontal="center" vertical="center"/>
    </xf>
    <xf numFmtId="3" fontId="12" fillId="2" borderId="20" xfId="0" applyNumberFormat="1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left" vertical="center"/>
    </xf>
    <xf numFmtId="0" fontId="4" fillId="18" borderId="1" xfId="0" applyFont="1" applyFill="1" applyBorder="1"/>
    <xf numFmtId="0" fontId="4" fillId="15" borderId="0" xfId="0" applyFont="1" applyFill="1"/>
    <xf numFmtId="4" fontId="4" fillId="15" borderId="0" xfId="0" applyNumberFormat="1" applyFont="1" applyFill="1"/>
    <xf numFmtId="0" fontId="4" fillId="19" borderId="1" xfId="0" applyFont="1" applyFill="1" applyBorder="1" applyAlignment="1">
      <alignment horizontal="center" vertical="center" wrapText="1"/>
    </xf>
    <xf numFmtId="0" fontId="4" fillId="20" borderId="1" xfId="0" applyFont="1" applyFill="1" applyBorder="1" applyAlignment="1">
      <alignment horizontal="center" vertical="center" wrapText="1"/>
    </xf>
    <xf numFmtId="0" fontId="7" fillId="15" borderId="0" xfId="0" applyFont="1" applyFill="1"/>
    <xf numFmtId="4" fontId="4" fillId="15" borderId="0" xfId="0" applyNumberFormat="1" applyFont="1" applyFill="1" applyAlignment="1">
      <alignment horizontal="center" vertical="center"/>
    </xf>
    <xf numFmtId="171" fontId="7" fillId="0" borderId="1" xfId="6" applyNumberFormat="1" applyFont="1" applyBorder="1" applyAlignment="1">
      <alignment horizontal="center" vertical="center" wrapText="1"/>
    </xf>
    <xf numFmtId="3" fontId="26" fillId="0" borderId="1" xfId="16" applyNumberFormat="1" applyFont="1" applyBorder="1" applyAlignment="1">
      <alignment horizontal="center" vertical="center"/>
    </xf>
    <xf numFmtId="3" fontId="7" fillId="12" borderId="1" xfId="0" applyNumberFormat="1" applyFont="1" applyFill="1" applyBorder="1" applyAlignment="1">
      <alignment horizontal="center" vertical="center" wrapText="1"/>
    </xf>
    <xf numFmtId="0" fontId="34" fillId="0" borderId="1" xfId="6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14" fontId="7" fillId="0" borderId="1" xfId="8" applyNumberFormat="1" applyFont="1" applyBorder="1" applyAlignment="1">
      <alignment horizontal="center" vertical="center" wrapText="1"/>
    </xf>
    <xf numFmtId="0" fontId="7" fillId="0" borderId="1" xfId="0" applyFont="1" applyBorder="1"/>
    <xf numFmtId="3" fontId="35" fillId="0" borderId="1" xfId="0" applyNumberFormat="1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4" fontId="35" fillId="0" borderId="1" xfId="0" applyNumberFormat="1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 wrapText="1"/>
    </xf>
    <xf numFmtId="0" fontId="36" fillId="0" borderId="21" xfId="1" applyFont="1" applyBorder="1" applyAlignment="1">
      <alignment horizontal="center" vertical="center" wrapText="1"/>
    </xf>
    <xf numFmtId="0" fontId="23" fillId="0" borderId="21" xfId="17" applyFont="1" applyBorder="1" applyAlignment="1">
      <alignment vertical="center" wrapText="1"/>
    </xf>
    <xf numFmtId="0" fontId="36" fillId="2" borderId="21" xfId="1" applyFont="1" applyFill="1" applyBorder="1" applyAlignment="1">
      <alignment horizontal="center" vertical="center" wrapText="1"/>
    </xf>
    <xf numFmtId="0" fontId="37" fillId="2" borderId="21" xfId="0" applyFont="1" applyFill="1" applyBorder="1" applyAlignment="1">
      <alignment horizontal="left" vertical="center" wrapText="1"/>
    </xf>
    <xf numFmtId="0" fontId="37" fillId="0" borderId="21" xfId="0" applyFont="1" applyBorder="1" applyAlignment="1">
      <alignment horizontal="left" vertical="center" wrapText="1"/>
    </xf>
    <xf numFmtId="3" fontId="4" fillId="0" borderId="21" xfId="0" applyNumberFormat="1" applyFont="1" applyBorder="1" applyAlignment="1">
      <alignment horizontal="center" vertical="center"/>
    </xf>
    <xf numFmtId="3" fontId="12" fillId="3" borderId="21" xfId="0" applyNumberFormat="1" applyFont="1" applyFill="1" applyBorder="1" applyAlignment="1">
      <alignment horizontal="center" vertical="center"/>
    </xf>
    <xf numFmtId="3" fontId="12" fillId="14" borderId="21" xfId="0" applyNumberFormat="1" applyFont="1" applyFill="1" applyBorder="1" applyAlignment="1">
      <alignment horizontal="center" vertical="center"/>
    </xf>
    <xf numFmtId="3" fontId="17" fillId="14" borderId="21" xfId="0" applyNumberFormat="1" applyFont="1" applyFill="1" applyBorder="1" applyAlignment="1">
      <alignment horizontal="center" vertical="center"/>
    </xf>
    <xf numFmtId="3" fontId="12" fillId="11" borderId="21" xfId="0" applyNumberFormat="1" applyFont="1" applyFill="1" applyBorder="1" applyAlignment="1">
      <alignment horizontal="center" vertical="center"/>
    </xf>
    <xf numFmtId="0" fontId="4" fillId="4" borderId="21" xfId="0" applyFont="1" applyFill="1" applyBorder="1"/>
    <xf numFmtId="165" fontId="12" fillId="4" borderId="23" xfId="0" applyNumberFormat="1" applyFont="1" applyFill="1" applyBorder="1" applyAlignment="1">
      <alignment horizontal="center" vertical="center"/>
    </xf>
    <xf numFmtId="0" fontId="12" fillId="4" borderId="23" xfId="0" applyFont="1" applyFill="1" applyBorder="1" applyAlignment="1">
      <alignment horizontal="center" vertical="center"/>
    </xf>
    <xf numFmtId="3" fontId="14" fillId="3" borderId="1" xfId="0" applyNumberFormat="1" applyFont="1" applyFill="1" applyBorder="1" applyAlignment="1">
      <alignment horizontal="center" vertical="center"/>
    </xf>
    <xf numFmtId="3" fontId="14" fillId="14" borderId="1" xfId="0" applyNumberFormat="1" applyFont="1" applyFill="1" applyBorder="1" applyAlignment="1">
      <alignment horizontal="center" vertical="center"/>
    </xf>
    <xf numFmtId="3" fontId="14" fillId="11" borderId="1" xfId="0" applyNumberFormat="1" applyFont="1" applyFill="1" applyBorder="1" applyAlignment="1">
      <alignment horizontal="center" vertical="center"/>
    </xf>
    <xf numFmtId="2" fontId="14" fillId="4" borderId="1" xfId="0" applyNumberFormat="1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3" fontId="14" fillId="9" borderId="1" xfId="0" applyNumberFormat="1" applyFont="1" applyFill="1" applyBorder="1" applyAlignment="1">
      <alignment horizontal="center" vertical="center"/>
    </xf>
    <xf numFmtId="3" fontId="14" fillId="13" borderId="1" xfId="0" applyNumberFormat="1" applyFont="1" applyFill="1" applyBorder="1" applyAlignment="1">
      <alignment horizontal="center" vertical="center"/>
    </xf>
    <xf numFmtId="3" fontId="14" fillId="2" borderId="1" xfId="0" applyNumberFormat="1" applyFont="1" applyFill="1" applyBorder="1" applyAlignment="1">
      <alignment horizontal="center" vertical="center"/>
    </xf>
    <xf numFmtId="3" fontId="16" fillId="14" borderId="21" xfId="0" applyNumberFormat="1" applyFont="1" applyFill="1" applyBorder="1" applyAlignment="1">
      <alignment horizontal="center" vertical="center"/>
    </xf>
    <xf numFmtId="0" fontId="10" fillId="0" borderId="21" xfId="2" applyFont="1" applyBorder="1" applyAlignment="1">
      <alignment horizontal="center" vertical="center" wrapText="1"/>
    </xf>
    <xf numFmtId="3" fontId="7" fillId="0" borderId="21" xfId="0" applyNumberFormat="1" applyFont="1" applyBorder="1" applyAlignment="1">
      <alignment horizontal="center" vertical="center" wrapText="1"/>
    </xf>
    <xf numFmtId="0" fontId="4" fillId="0" borderId="21" xfId="0" applyFont="1" applyBorder="1"/>
    <xf numFmtId="3" fontId="12" fillId="0" borderId="21" xfId="0" applyNumberFormat="1" applyFont="1" applyBorder="1" applyAlignment="1">
      <alignment horizontal="center" vertical="center"/>
    </xf>
    <xf numFmtId="3" fontId="17" fillId="0" borderId="21" xfId="0" applyNumberFormat="1" applyFont="1" applyBorder="1" applyAlignment="1">
      <alignment horizontal="center" vertical="center"/>
    </xf>
    <xf numFmtId="3" fontId="14" fillId="11" borderId="21" xfId="0" applyNumberFormat="1" applyFont="1" applyFill="1" applyBorder="1" applyAlignment="1">
      <alignment horizontal="center" vertical="center" wrapText="1"/>
    </xf>
    <xf numFmtId="166" fontId="8" fillId="4" borderId="21" xfId="1" applyNumberFormat="1" applyFont="1" applyFill="1" applyBorder="1" applyAlignment="1">
      <alignment horizontal="center" vertical="center"/>
    </xf>
    <xf numFmtId="0" fontId="8" fillId="4" borderId="21" xfId="1" applyFont="1" applyFill="1" applyBorder="1" applyAlignment="1">
      <alignment horizontal="center" vertical="center"/>
    </xf>
    <xf numFmtId="2" fontId="8" fillId="4" borderId="21" xfId="1" applyNumberFormat="1" applyFont="1" applyFill="1" applyBorder="1" applyAlignment="1">
      <alignment horizontal="center" vertical="center"/>
    </xf>
    <xf numFmtId="2" fontId="12" fillId="4" borderId="21" xfId="0" applyNumberFormat="1" applyFont="1" applyFill="1" applyBorder="1" applyAlignment="1">
      <alignment horizontal="center" vertical="center"/>
    </xf>
    <xf numFmtId="0" fontId="24" fillId="4" borderId="21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3" fontId="14" fillId="3" borderId="21" xfId="0" applyNumberFormat="1" applyFont="1" applyFill="1" applyBorder="1" applyAlignment="1">
      <alignment horizontal="center" vertical="center" wrapText="1"/>
    </xf>
    <xf numFmtId="3" fontId="14" fillId="0" borderId="21" xfId="0" applyNumberFormat="1" applyFont="1" applyBorder="1" applyAlignment="1">
      <alignment horizontal="center" vertical="center" wrapText="1"/>
    </xf>
    <xf numFmtId="3" fontId="14" fillId="14" borderId="21" xfId="0" applyNumberFormat="1" applyFont="1" applyFill="1" applyBorder="1" applyAlignment="1">
      <alignment horizontal="center" vertical="center" wrapText="1"/>
    </xf>
    <xf numFmtId="0" fontId="16" fillId="14" borderId="21" xfId="0" applyFont="1" applyFill="1" applyBorder="1" applyAlignment="1">
      <alignment horizontal="center" vertical="center" wrapText="1"/>
    </xf>
    <xf numFmtId="3" fontId="4" fillId="0" borderId="1" xfId="4" applyNumberFormat="1" applyFont="1" applyBorder="1" applyAlignment="1">
      <alignment horizontal="center" vertical="center"/>
    </xf>
    <xf numFmtId="0" fontId="4" fillId="0" borderId="1" xfId="4" applyFont="1" applyBorder="1" applyAlignment="1">
      <alignment horizontal="center" vertical="center"/>
    </xf>
    <xf numFmtId="0" fontId="39" fillId="23" borderId="1" xfId="0" applyFont="1" applyFill="1" applyBorder="1" applyAlignment="1">
      <alignment wrapText="1"/>
    </xf>
    <xf numFmtId="0" fontId="38" fillId="14" borderId="1" xfId="0" applyFont="1" applyFill="1" applyBorder="1" applyAlignment="1">
      <alignment wrapText="1"/>
    </xf>
    <xf numFmtId="3" fontId="40" fillId="14" borderId="1" xfId="0" applyNumberFormat="1" applyFont="1" applyFill="1" applyBorder="1" applyAlignment="1">
      <alignment horizontal="center" vertical="center"/>
    </xf>
    <xf numFmtId="0" fontId="12" fillId="2" borderId="1" xfId="4" applyFont="1" applyFill="1" applyBorder="1"/>
    <xf numFmtId="3" fontId="12" fillId="2" borderId="1" xfId="4" applyNumberFormat="1" applyFont="1" applyFill="1" applyBorder="1" applyAlignment="1">
      <alignment horizontal="center" vertical="center"/>
    </xf>
    <xf numFmtId="0" fontId="12" fillId="15" borderId="1" xfId="4" applyFont="1" applyFill="1" applyBorder="1"/>
    <xf numFmtId="0" fontId="12" fillId="15" borderId="1" xfId="4" applyFont="1" applyFill="1" applyBorder="1" applyAlignment="1">
      <alignment horizontal="center" vertical="center"/>
    </xf>
    <xf numFmtId="0" fontId="7" fillId="0" borderId="1" xfId="4" applyFont="1" applyBorder="1" applyAlignment="1">
      <alignment horizontal="center" vertical="center"/>
    </xf>
    <xf numFmtId="0" fontId="12" fillId="0" borderId="24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24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/>
    </xf>
    <xf numFmtId="3" fontId="19" fillId="0" borderId="1" xfId="5" applyNumberFormat="1" applyFont="1" applyFill="1" applyBorder="1" applyAlignment="1" applyProtection="1">
      <alignment horizontal="center" vertical="center" wrapText="1"/>
    </xf>
    <xf numFmtId="0" fontId="12" fillId="0" borderId="21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3" fontId="12" fillId="0" borderId="29" xfId="0" applyNumberFormat="1" applyFont="1" applyBorder="1" applyAlignment="1">
      <alignment horizontal="center"/>
    </xf>
    <xf numFmtId="0" fontId="12" fillId="0" borderId="21" xfId="0" applyFont="1" applyBorder="1" applyAlignment="1">
      <alignment horizontal="center" vertical="center" wrapText="1"/>
    </xf>
    <xf numFmtId="0" fontId="13" fillId="8" borderId="21" xfId="0" applyFont="1" applyFill="1" applyBorder="1" applyAlignment="1">
      <alignment horizontal="center" vertical="center" wrapText="1"/>
    </xf>
    <xf numFmtId="0" fontId="33" fillId="22" borderId="21" xfId="0" applyFont="1" applyFill="1" applyBorder="1" applyAlignment="1">
      <alignment horizontal="center" vertical="center" wrapText="1"/>
    </xf>
    <xf numFmtId="0" fontId="33" fillId="2" borderId="21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33" fillId="2" borderId="21" xfId="0" applyFont="1" applyFill="1" applyBorder="1" applyAlignment="1">
      <alignment vertical="center" wrapText="1"/>
    </xf>
    <xf numFmtId="0" fontId="33" fillId="15" borderId="26" xfId="0" applyFont="1" applyFill="1" applyBorder="1" applyAlignment="1">
      <alignment horizontal="center" vertical="center" wrapText="1"/>
    </xf>
    <xf numFmtId="0" fontId="33" fillId="15" borderId="14" xfId="0" applyFont="1" applyFill="1" applyBorder="1" applyAlignment="1">
      <alignment vertical="center" wrapText="1"/>
    </xf>
    <xf numFmtId="0" fontId="33" fillId="22" borderId="21" xfId="0" applyFont="1" applyFill="1" applyBorder="1" applyAlignment="1">
      <alignment vertical="center" wrapText="1"/>
    </xf>
    <xf numFmtId="0" fontId="14" fillId="0" borderId="21" xfId="0" applyFont="1" applyBorder="1" applyAlignment="1">
      <alignment horizontal="center" vertical="center"/>
    </xf>
    <xf numFmtId="0" fontId="13" fillId="8" borderId="21" xfId="0" applyFont="1" applyFill="1" applyBorder="1" applyAlignment="1">
      <alignment vertical="center" wrapText="1"/>
    </xf>
    <xf numFmtId="0" fontId="12" fillId="0" borderId="21" xfId="0" applyFont="1" applyBorder="1"/>
    <xf numFmtId="0" fontId="12" fillId="0" borderId="2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0" fillId="0" borderId="28" xfId="2" applyFont="1" applyBorder="1" applyAlignment="1">
      <alignment horizontal="center" vertical="center" wrapText="1"/>
    </xf>
    <xf numFmtId="0" fontId="10" fillId="0" borderId="7" xfId="2" applyFont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 wrapText="1"/>
    </xf>
    <xf numFmtId="0" fontId="11" fillId="2" borderId="0" xfId="0" applyFont="1" applyFill="1" applyAlignment="1">
      <alignment horizontal="center"/>
    </xf>
    <xf numFmtId="0" fontId="4" fillId="0" borderId="2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8" fillId="4" borderId="24" xfId="1" applyFont="1" applyFill="1" applyBorder="1" applyAlignment="1">
      <alignment horizontal="left" vertical="center"/>
    </xf>
    <xf numFmtId="0" fontId="8" fillId="4" borderId="25" xfId="1" applyFont="1" applyFill="1" applyBorder="1" applyAlignment="1">
      <alignment horizontal="left" vertical="center"/>
    </xf>
    <xf numFmtId="0" fontId="8" fillId="3" borderId="24" xfId="1" applyFont="1" applyFill="1" applyBorder="1" applyAlignment="1">
      <alignment horizontal="left" vertical="center"/>
    </xf>
    <xf numFmtId="0" fontId="8" fillId="3" borderId="25" xfId="1" applyFont="1" applyFill="1" applyBorder="1" applyAlignment="1">
      <alignment horizontal="left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5" fillId="0" borderId="24" xfId="1" applyFont="1" applyBorder="1" applyAlignment="1">
      <alignment horizontal="left" vertical="center"/>
    </xf>
    <xf numFmtId="0" fontId="15" fillId="0" borderId="25" xfId="1" applyFont="1" applyBorder="1" applyAlignment="1">
      <alignment horizontal="left" vertical="center"/>
    </xf>
    <xf numFmtId="0" fontId="8" fillId="11" borderId="24" xfId="1" applyFont="1" applyFill="1" applyBorder="1" applyAlignment="1">
      <alignment horizontal="left" vertical="center"/>
    </xf>
    <xf numFmtId="0" fontId="8" fillId="11" borderId="25" xfId="1" applyFont="1" applyFill="1" applyBorder="1" applyAlignment="1">
      <alignment horizontal="left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25" fillId="0" borderId="0" xfId="4" applyFont="1" applyAlignment="1">
      <alignment horizontal="center" vertical="center" wrapText="1"/>
    </xf>
    <xf numFmtId="0" fontId="12" fillId="2" borderId="1" xfId="4" applyFont="1" applyFill="1" applyBorder="1" applyAlignment="1">
      <alignment horizontal="center"/>
    </xf>
    <xf numFmtId="0" fontId="19" fillId="0" borderId="1" xfId="4" applyFont="1" applyBorder="1" applyAlignment="1">
      <alignment horizontal="center" vertical="center" wrapText="1"/>
    </xf>
    <xf numFmtId="0" fontId="12" fillId="15" borderId="3" xfId="4" applyFont="1" applyFill="1" applyBorder="1" applyAlignment="1">
      <alignment horizontal="center"/>
    </xf>
    <xf numFmtId="0" fontId="12" fillId="15" borderId="5" xfId="4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8" fillId="4" borderId="1" xfId="1" applyFont="1" applyFill="1" applyBorder="1" applyAlignment="1">
      <alignment horizontal="left" vertical="center"/>
    </xf>
    <xf numFmtId="0" fontId="15" fillId="0" borderId="1" xfId="1" applyFont="1" applyBorder="1" applyAlignment="1">
      <alignment horizontal="left" vertical="center"/>
    </xf>
    <xf numFmtId="0" fontId="15" fillId="0" borderId="3" xfId="1" applyFont="1" applyBorder="1" applyAlignment="1">
      <alignment horizontal="left" vertical="center"/>
    </xf>
    <xf numFmtId="0" fontId="8" fillId="11" borderId="1" xfId="1" applyFont="1" applyFill="1" applyBorder="1" applyAlignment="1">
      <alignment horizontal="left" vertical="center"/>
    </xf>
    <xf numFmtId="0" fontId="8" fillId="11" borderId="3" xfId="1" applyFont="1" applyFill="1" applyBorder="1" applyAlignment="1">
      <alignment horizontal="left" vertical="center"/>
    </xf>
    <xf numFmtId="0" fontId="15" fillId="0" borderId="5" xfId="1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8" fillId="3" borderId="1" xfId="1" applyFont="1" applyFill="1" applyBorder="1" applyAlignment="1">
      <alignment horizontal="left" vertical="center"/>
    </xf>
    <xf numFmtId="0" fontId="8" fillId="3" borderId="3" xfId="1" applyFont="1" applyFill="1" applyBorder="1" applyAlignment="1">
      <alignment horizontal="left" vertical="center"/>
    </xf>
    <xf numFmtId="0" fontId="11" fillId="5" borderId="2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/>
    </xf>
    <xf numFmtId="0" fontId="11" fillId="6" borderId="4" xfId="0" applyFont="1" applyFill="1" applyBorder="1" applyAlignment="1">
      <alignment horizontal="center"/>
    </xf>
    <xf numFmtId="0" fontId="11" fillId="6" borderId="5" xfId="0" applyFont="1" applyFill="1" applyBorder="1" applyAlignment="1">
      <alignment horizontal="center"/>
    </xf>
    <xf numFmtId="4" fontId="4" fillId="0" borderId="21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/>
    </xf>
    <xf numFmtId="4" fontId="4" fillId="0" borderId="27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 vertical="center"/>
    </xf>
    <xf numFmtId="4" fontId="4" fillId="0" borderId="14" xfId="0" applyNumberFormat="1" applyFont="1" applyBorder="1" applyAlignment="1">
      <alignment horizontal="center" vertical="center"/>
    </xf>
    <xf numFmtId="0" fontId="11" fillId="7" borderId="21" xfId="0" applyFont="1" applyFill="1" applyBorder="1" applyAlignment="1">
      <alignment horizontal="center"/>
    </xf>
    <xf numFmtId="0" fontId="7" fillId="0" borderId="2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/>
    </xf>
    <xf numFmtId="0" fontId="7" fillId="0" borderId="2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1" fillId="10" borderId="11" xfId="0" applyFont="1" applyFill="1" applyBorder="1" applyAlignment="1">
      <alignment horizontal="center"/>
    </xf>
    <xf numFmtId="0" fontId="11" fillId="10" borderId="0" xfId="0" applyFont="1" applyFill="1" applyAlignment="1">
      <alignment horizontal="center"/>
    </xf>
    <xf numFmtId="0" fontId="19" fillId="0" borderId="1" xfId="2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0" fontId="14" fillId="9" borderId="6" xfId="0" applyFont="1" applyFill="1" applyBorder="1" applyAlignment="1">
      <alignment horizontal="center" vertical="center" wrapText="1"/>
    </xf>
    <xf numFmtId="0" fontId="14" fillId="9" borderId="7" xfId="0" applyFont="1" applyFill="1" applyBorder="1" applyAlignment="1">
      <alignment horizontal="center" vertical="center" wrapText="1"/>
    </xf>
    <xf numFmtId="0" fontId="6" fillId="16" borderId="3" xfId="1" applyFont="1" applyFill="1" applyBorder="1" applyAlignment="1">
      <alignment horizontal="center" vertical="center" wrapText="1"/>
    </xf>
    <xf numFmtId="0" fontId="6" fillId="16" borderId="5" xfId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12" fillId="15" borderId="2" xfId="0" applyFont="1" applyFill="1" applyBorder="1" applyAlignment="1">
      <alignment horizontal="center"/>
    </xf>
    <xf numFmtId="0" fontId="27" fillId="6" borderId="1" xfId="1" applyFont="1" applyFill="1" applyBorder="1" applyAlignment="1">
      <alignment horizontal="center" vertical="center" wrapText="1"/>
    </xf>
    <xf numFmtId="0" fontId="4" fillId="19" borderId="1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 wrapText="1"/>
    </xf>
    <xf numFmtId="0" fontId="27" fillId="13" borderId="1" xfId="1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27" fillId="2" borderId="3" xfId="1" applyFont="1" applyFill="1" applyBorder="1" applyAlignment="1">
      <alignment horizontal="center" vertical="center" wrapText="1"/>
    </xf>
    <xf numFmtId="0" fontId="27" fillId="2" borderId="5" xfId="1" applyFont="1" applyFill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7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4" fontId="7" fillId="0" borderId="6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4" fontId="7" fillId="0" borderId="7" xfId="0" applyNumberFormat="1" applyFont="1" applyBorder="1" applyAlignment="1">
      <alignment horizontal="center" vertical="center" wrapText="1"/>
    </xf>
    <xf numFmtId="0" fontId="14" fillId="2" borderId="1" xfId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4" fillId="21" borderId="6" xfId="0" applyFont="1" applyFill="1" applyBorder="1" applyAlignment="1">
      <alignment horizontal="center" vertical="center" wrapText="1"/>
    </xf>
    <xf numFmtId="0" fontId="4" fillId="21" borderId="7" xfId="0" applyFont="1" applyFill="1" applyBorder="1" applyAlignment="1">
      <alignment horizontal="center" vertical="center" wrapText="1"/>
    </xf>
    <xf numFmtId="0" fontId="4" fillId="21" borderId="1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2" fillId="15" borderId="0" xfId="0" applyFont="1" applyFill="1" applyAlignment="1">
      <alignment horizontal="center"/>
    </xf>
    <xf numFmtId="0" fontId="14" fillId="15" borderId="3" xfId="1" applyFont="1" applyFill="1" applyBorder="1" applyAlignment="1">
      <alignment horizontal="center" vertical="center" wrapText="1"/>
    </xf>
    <xf numFmtId="0" fontId="14" fillId="15" borderId="5" xfId="1" applyFont="1" applyFill="1" applyBorder="1" applyAlignment="1">
      <alignment horizontal="center" vertical="center" wrapText="1"/>
    </xf>
    <xf numFmtId="0" fontId="12" fillId="15" borderId="6" xfId="0" applyFont="1" applyFill="1" applyBorder="1" applyAlignment="1">
      <alignment horizontal="center" vertical="center" wrapText="1"/>
    </xf>
    <xf numFmtId="0" fontId="12" fillId="15" borderId="10" xfId="0" applyFont="1" applyFill="1" applyBorder="1" applyAlignment="1">
      <alignment horizontal="center" vertical="center" wrapText="1"/>
    </xf>
    <xf numFmtId="0" fontId="12" fillId="15" borderId="7" xfId="0" applyFont="1" applyFill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0" fontId="36" fillId="0" borderId="0" xfId="0" applyFont="1" applyAlignment="1">
      <alignment horizontal="right"/>
    </xf>
    <xf numFmtId="0" fontId="36" fillId="0" borderId="0" xfId="0" applyFont="1" applyAlignment="1">
      <alignment horizontal="right" vertical="center"/>
    </xf>
    <xf numFmtId="0" fontId="23" fillId="0" borderId="0" xfId="0" applyFont="1" applyAlignment="1">
      <alignment horizontal="right"/>
    </xf>
  </cellXfs>
  <cellStyles count="18">
    <cellStyle name="Excel Built-in Normal" xfId="14" xr:uid="{00000000-0005-0000-0000-000000000000}"/>
    <cellStyle name="TableStyleLight1" xfId="9" xr:uid="{00000000-0005-0000-0000-000001000000}"/>
    <cellStyle name="Гиперссылка 2" xfId="5" xr:uid="{00000000-0005-0000-0000-000002000000}"/>
    <cellStyle name="Обычный" xfId="0" builtinId="0"/>
    <cellStyle name="Обычный 2" xfId="3" xr:uid="{00000000-0005-0000-0000-000004000000}"/>
    <cellStyle name="Обычный 2 2" xfId="4" xr:uid="{00000000-0005-0000-0000-000005000000}"/>
    <cellStyle name="Обычный 2 2 2" xfId="12" xr:uid="{00000000-0005-0000-0000-000006000000}"/>
    <cellStyle name="Обычный 3" xfId="8" xr:uid="{00000000-0005-0000-0000-000007000000}"/>
    <cellStyle name="Обычный 32" xfId="17" xr:uid="{00000000-0005-0000-0000-000008000000}"/>
    <cellStyle name="Обычный 4" xfId="7" xr:uid="{00000000-0005-0000-0000-000009000000}"/>
    <cellStyle name="Обычный 4_ОГБУЗ Нерехтская ЦРБ" xfId="2" xr:uid="{00000000-0005-0000-0000-00000A000000}"/>
    <cellStyle name="Обычный 5" xfId="6" xr:uid="{00000000-0005-0000-0000-00000B000000}"/>
    <cellStyle name="Обычный 6" xfId="16" xr:uid="{00000000-0005-0000-0000-00000C000000}"/>
    <cellStyle name="Обычный 8" xfId="15" xr:uid="{00000000-0005-0000-0000-00000D000000}"/>
    <cellStyle name="Обычный_Плановые объемы по видам помощи в разрезе МО и СМО" xfId="1" xr:uid="{00000000-0005-0000-0000-00000E000000}"/>
    <cellStyle name="Процентный 2" xfId="13" xr:uid="{00000000-0005-0000-0000-00000F000000}"/>
    <cellStyle name="Процентный 3" xfId="10" xr:uid="{00000000-0005-0000-0000-000010000000}"/>
    <cellStyle name="Финансовый 7" xfId="11" xr:uid="{00000000-0005-0000-0000-000011000000}"/>
  </cellStyles>
  <dxfs count="0"/>
  <tableStyles count="0" defaultTableStyle="TableStyleMedium2" defaultPivotStyle="PivotStyleLight16"/>
  <colors>
    <mruColors>
      <color rgb="FFFF66FF"/>
      <color rgb="FF00FF00"/>
      <color rgb="FFFFCCFF"/>
      <color rgb="FFFF99FF"/>
      <color rgb="FF9933FF"/>
      <color rgb="FFCCECFF"/>
      <color rgb="FF99FF99"/>
      <color rgb="FFCC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5.bin"/><Relationship Id="rId2" Type="http://schemas.openxmlformats.org/officeDocument/2006/relationships/printerSettings" Target="../printerSettings/printerSettings54.bin"/><Relationship Id="rId1" Type="http://schemas.openxmlformats.org/officeDocument/2006/relationships/printerSettings" Target="../printerSettings/printerSettings53.bin"/><Relationship Id="rId4" Type="http://schemas.openxmlformats.org/officeDocument/2006/relationships/printerSettings" Target="../printerSettings/printerSettings56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9.bin"/><Relationship Id="rId2" Type="http://schemas.openxmlformats.org/officeDocument/2006/relationships/printerSettings" Target="../printerSettings/printerSettings58.bin"/><Relationship Id="rId1" Type="http://schemas.openxmlformats.org/officeDocument/2006/relationships/printerSettings" Target="../printerSettings/printerSettings57.bin"/><Relationship Id="rId4" Type="http://schemas.openxmlformats.org/officeDocument/2006/relationships/printerSettings" Target="../printerSettings/printerSettings6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3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4" Type="http://schemas.openxmlformats.org/officeDocument/2006/relationships/printerSettings" Target="../printerSettings/printerSettings64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6.bin"/><Relationship Id="rId1" Type="http://schemas.openxmlformats.org/officeDocument/2006/relationships/printerSettings" Target="../printerSettings/printerSettings65.bin"/><Relationship Id="rId4" Type="http://schemas.openxmlformats.org/officeDocument/2006/relationships/printerSettings" Target="../printerSettings/printerSettings68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1.bin"/><Relationship Id="rId2" Type="http://schemas.openxmlformats.org/officeDocument/2006/relationships/printerSettings" Target="../printerSettings/printerSettings70.bin"/><Relationship Id="rId1" Type="http://schemas.openxmlformats.org/officeDocument/2006/relationships/printerSettings" Target="../printerSettings/printerSettings69.bin"/><Relationship Id="rId4" Type="http://schemas.openxmlformats.org/officeDocument/2006/relationships/printerSettings" Target="../printerSettings/printerSettings72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5.bin"/><Relationship Id="rId2" Type="http://schemas.openxmlformats.org/officeDocument/2006/relationships/printerSettings" Target="../printerSettings/printerSettings74.bin"/><Relationship Id="rId1" Type="http://schemas.openxmlformats.org/officeDocument/2006/relationships/printerSettings" Target="../printerSettings/printerSettings73.bin"/><Relationship Id="rId4" Type="http://schemas.openxmlformats.org/officeDocument/2006/relationships/printerSettings" Target="../printerSettings/printerSettings76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9.bin"/><Relationship Id="rId2" Type="http://schemas.openxmlformats.org/officeDocument/2006/relationships/printerSettings" Target="../printerSettings/printerSettings78.bin"/><Relationship Id="rId1" Type="http://schemas.openxmlformats.org/officeDocument/2006/relationships/printerSettings" Target="../printerSettings/printerSettings77.bin"/><Relationship Id="rId4" Type="http://schemas.openxmlformats.org/officeDocument/2006/relationships/printerSettings" Target="../printerSettings/printerSettings8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5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7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5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2.bin"/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Relationship Id="rId6" Type="http://schemas.openxmlformats.org/officeDocument/2006/relationships/printerSettings" Target="../printerSettings/printerSettings25.bin"/><Relationship Id="rId5" Type="http://schemas.openxmlformats.org/officeDocument/2006/relationships/printerSettings" Target="../printerSettings/printerSettings24.bin"/><Relationship Id="rId4" Type="http://schemas.openxmlformats.org/officeDocument/2006/relationships/printerSettings" Target="../printerSettings/printerSettings2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Relationship Id="rId6" Type="http://schemas.openxmlformats.org/officeDocument/2006/relationships/printerSettings" Target="../printerSettings/printerSettings31.bin"/><Relationship Id="rId5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9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4.bin"/><Relationship Id="rId7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33.bin"/><Relationship Id="rId1" Type="http://schemas.openxmlformats.org/officeDocument/2006/relationships/printerSettings" Target="../printerSettings/printerSettings32.bin"/><Relationship Id="rId6" Type="http://schemas.openxmlformats.org/officeDocument/2006/relationships/printerSettings" Target="../printerSettings/printerSettings37.bin"/><Relationship Id="rId5" Type="http://schemas.openxmlformats.org/officeDocument/2006/relationships/printerSettings" Target="../printerSettings/printerSettings36.bin"/><Relationship Id="rId4" Type="http://schemas.openxmlformats.org/officeDocument/2006/relationships/printerSettings" Target="../printerSettings/printerSettings3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2.bin"/><Relationship Id="rId2" Type="http://schemas.openxmlformats.org/officeDocument/2006/relationships/printerSettings" Target="../printerSettings/printerSettings41.bin"/><Relationship Id="rId1" Type="http://schemas.openxmlformats.org/officeDocument/2006/relationships/printerSettings" Target="../printerSettings/printerSettings40.bin"/><Relationship Id="rId6" Type="http://schemas.openxmlformats.org/officeDocument/2006/relationships/printerSettings" Target="../printerSettings/printerSettings45.bin"/><Relationship Id="rId5" Type="http://schemas.openxmlformats.org/officeDocument/2006/relationships/printerSettings" Target="../printerSettings/printerSettings44.bin"/><Relationship Id="rId4" Type="http://schemas.openxmlformats.org/officeDocument/2006/relationships/printerSettings" Target="../printerSettings/printerSettings43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8.bin"/><Relationship Id="rId7" Type="http://schemas.openxmlformats.org/officeDocument/2006/relationships/printerSettings" Target="../printerSettings/printerSettings52.bin"/><Relationship Id="rId2" Type="http://schemas.openxmlformats.org/officeDocument/2006/relationships/printerSettings" Target="../printerSettings/printerSettings47.bin"/><Relationship Id="rId1" Type="http://schemas.openxmlformats.org/officeDocument/2006/relationships/printerSettings" Target="../printerSettings/printerSettings46.bin"/><Relationship Id="rId6" Type="http://schemas.openxmlformats.org/officeDocument/2006/relationships/printerSettings" Target="../printerSettings/printerSettings51.bin"/><Relationship Id="rId5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H93"/>
  <sheetViews>
    <sheetView view="pageBreakPreview" zoomScale="90" zoomScaleNormal="90" zoomScaleSheetLayoutView="90" workbookViewId="0">
      <pane xSplit="2" ySplit="10" topLeftCell="C11" activePane="bottomRight" state="frozen"/>
      <selection pane="topRight" activeCell="C1" sqref="C1"/>
      <selection pane="bottomLeft" activeCell="A8" sqref="A8"/>
      <selection pane="bottomRight" activeCell="H2" sqref="H2"/>
    </sheetView>
  </sheetViews>
  <sheetFormatPr defaultRowHeight="15" x14ac:dyDescent="0.25"/>
  <cols>
    <col min="1" max="1" width="3.28515625" style="1" customWidth="1"/>
    <col min="2" max="2" width="45.5703125" style="1" customWidth="1"/>
    <col min="3" max="3" width="21" style="1" customWidth="1"/>
    <col min="4" max="5" width="11.85546875" style="5" customWidth="1"/>
    <col min="6" max="6" width="7" style="1" customWidth="1"/>
    <col min="7" max="7" width="13.85546875" style="1" customWidth="1"/>
    <col min="8" max="8" width="15.42578125" style="1" customWidth="1"/>
    <col min="9" max="16384" width="9.140625" style="1"/>
  </cols>
  <sheetData>
    <row r="1" spans="1:8" x14ac:dyDescent="0.25">
      <c r="H1" s="375" t="s">
        <v>270</v>
      </c>
    </row>
    <row r="2" spans="1:8" x14ac:dyDescent="0.25">
      <c r="H2" s="376" t="s">
        <v>268</v>
      </c>
    </row>
    <row r="3" spans="1:8" x14ac:dyDescent="0.25">
      <c r="H3" s="377" t="s">
        <v>269</v>
      </c>
    </row>
    <row r="4" spans="1:8" ht="18.75" x14ac:dyDescent="0.3">
      <c r="A4" s="263" t="s">
        <v>0</v>
      </c>
      <c r="B4" s="264"/>
      <c r="C4" s="255" t="s">
        <v>1</v>
      </c>
      <c r="D4" s="255"/>
      <c r="E4" s="255"/>
      <c r="F4" s="255"/>
      <c r="G4" s="255"/>
      <c r="H4" s="255"/>
    </row>
    <row r="5" spans="1:8" s="5" customFormat="1" ht="45.75" customHeight="1" x14ac:dyDescent="0.25">
      <c r="A5" s="265"/>
      <c r="B5" s="266"/>
      <c r="C5" s="228" t="s">
        <v>13</v>
      </c>
      <c r="D5" s="248" t="s">
        <v>4</v>
      </c>
      <c r="E5" s="249"/>
      <c r="F5" s="248" t="s">
        <v>2</v>
      </c>
      <c r="G5" s="249"/>
      <c r="H5" s="31" t="s">
        <v>11</v>
      </c>
    </row>
    <row r="6" spans="1:8" x14ac:dyDescent="0.25">
      <c r="A6" s="265"/>
      <c r="B6" s="266"/>
      <c r="C6" s="226" t="s">
        <v>207</v>
      </c>
      <c r="D6" s="248" t="s">
        <v>207</v>
      </c>
      <c r="E6" s="249"/>
      <c r="F6" s="250" t="s">
        <v>207</v>
      </c>
      <c r="G6" s="251"/>
      <c r="H6" s="227" t="s">
        <v>207</v>
      </c>
    </row>
    <row r="7" spans="1:8" ht="15" customHeight="1" x14ac:dyDescent="0.25">
      <c r="A7" s="265"/>
      <c r="B7" s="266"/>
      <c r="C7" s="256" t="s">
        <v>219</v>
      </c>
      <c r="D7" s="273" t="s">
        <v>219</v>
      </c>
      <c r="E7" s="274"/>
      <c r="F7" s="277" t="s">
        <v>219</v>
      </c>
      <c r="G7" s="278"/>
      <c r="H7" s="254" t="s">
        <v>219</v>
      </c>
    </row>
    <row r="8" spans="1:8" ht="15" customHeight="1" x14ac:dyDescent="0.25">
      <c r="A8" s="265"/>
      <c r="B8" s="266"/>
      <c r="C8" s="257"/>
      <c r="D8" s="275"/>
      <c r="E8" s="276"/>
      <c r="F8" s="275"/>
      <c r="G8" s="276"/>
      <c r="H8" s="254"/>
    </row>
    <row r="9" spans="1:8" ht="15" customHeight="1" x14ac:dyDescent="0.25">
      <c r="A9" s="265"/>
      <c r="B9" s="266"/>
      <c r="C9" s="257"/>
      <c r="D9" s="252" t="s">
        <v>37</v>
      </c>
      <c r="E9" s="2" t="s">
        <v>10</v>
      </c>
      <c r="F9" s="252" t="s">
        <v>37</v>
      </c>
      <c r="G9" s="2" t="s">
        <v>10</v>
      </c>
      <c r="H9" s="254"/>
    </row>
    <row r="10" spans="1:8" ht="34.5" customHeight="1" x14ac:dyDescent="0.25">
      <c r="A10" s="267"/>
      <c r="B10" s="268"/>
      <c r="C10" s="258"/>
      <c r="D10" s="253"/>
      <c r="E10" s="2" t="s">
        <v>6</v>
      </c>
      <c r="F10" s="253"/>
      <c r="G10" s="2" t="s">
        <v>6</v>
      </c>
      <c r="H10" s="254"/>
    </row>
    <row r="11" spans="1:8" ht="25.5" x14ac:dyDescent="0.25">
      <c r="A11" s="178">
        <v>1</v>
      </c>
      <c r="B11" s="179" t="s">
        <v>125</v>
      </c>
      <c r="C11" s="6">
        <v>18448</v>
      </c>
      <c r="D11" s="8">
        <v>16400</v>
      </c>
      <c r="E11" s="8">
        <v>896</v>
      </c>
      <c r="F11" s="8">
        <v>2048</v>
      </c>
      <c r="G11" s="8">
        <v>80</v>
      </c>
      <c r="H11" s="8">
        <v>5</v>
      </c>
    </row>
    <row r="12" spans="1:8" x14ac:dyDescent="0.25">
      <c r="A12" s="178">
        <v>2</v>
      </c>
      <c r="B12" s="179" t="s">
        <v>126</v>
      </c>
      <c r="C12" s="6">
        <v>6230</v>
      </c>
      <c r="D12" s="8">
        <v>6200</v>
      </c>
      <c r="E12" s="8">
        <v>75</v>
      </c>
      <c r="F12" s="8">
        <v>30</v>
      </c>
      <c r="G12" s="8"/>
      <c r="H12" s="8"/>
    </row>
    <row r="13" spans="1:8" ht="25.5" x14ac:dyDescent="0.25">
      <c r="A13" s="178">
        <v>3</v>
      </c>
      <c r="B13" s="179" t="s">
        <v>127</v>
      </c>
      <c r="C13" s="6">
        <v>3320</v>
      </c>
      <c r="D13" s="8">
        <v>3320</v>
      </c>
      <c r="E13" s="8"/>
      <c r="F13" s="8"/>
      <c r="G13" s="8"/>
      <c r="H13" s="8"/>
    </row>
    <row r="14" spans="1:8" ht="25.5" x14ac:dyDescent="0.25">
      <c r="A14" s="178">
        <v>4</v>
      </c>
      <c r="B14" s="179" t="s">
        <v>208</v>
      </c>
      <c r="C14" s="6">
        <v>4400</v>
      </c>
      <c r="D14" s="8">
        <v>3800</v>
      </c>
      <c r="E14" s="8">
        <v>3336</v>
      </c>
      <c r="F14" s="8">
        <v>600</v>
      </c>
      <c r="G14" s="8">
        <v>600</v>
      </c>
      <c r="H14" s="8">
        <v>25</v>
      </c>
    </row>
    <row r="15" spans="1:8" ht="25.5" hidden="1" x14ac:dyDescent="0.25">
      <c r="A15" s="178">
        <v>5</v>
      </c>
      <c r="B15" s="179" t="s">
        <v>128</v>
      </c>
      <c r="C15" s="6">
        <v>0</v>
      </c>
      <c r="D15" s="8"/>
      <c r="E15" s="8"/>
      <c r="F15" s="8"/>
      <c r="G15" s="8"/>
      <c r="H15" s="8"/>
    </row>
    <row r="16" spans="1:8" ht="25.5" x14ac:dyDescent="0.25">
      <c r="A16" s="178">
        <v>6</v>
      </c>
      <c r="B16" s="179" t="s">
        <v>129</v>
      </c>
      <c r="C16" s="6">
        <v>322</v>
      </c>
      <c r="D16" s="8">
        <v>322</v>
      </c>
      <c r="E16" s="8"/>
      <c r="F16" s="8"/>
      <c r="G16" s="8"/>
      <c r="H16" s="8"/>
    </row>
    <row r="17" spans="1:8" ht="38.25" hidden="1" x14ac:dyDescent="0.25">
      <c r="A17" s="178">
        <v>7</v>
      </c>
      <c r="B17" s="179" t="s">
        <v>130</v>
      </c>
      <c r="C17" s="6">
        <v>0</v>
      </c>
      <c r="D17" s="8"/>
      <c r="E17" s="8"/>
      <c r="F17" s="8"/>
      <c r="G17" s="8"/>
      <c r="H17" s="8"/>
    </row>
    <row r="18" spans="1:8" x14ac:dyDescent="0.25">
      <c r="A18" s="178">
        <v>8</v>
      </c>
      <c r="B18" s="179" t="s">
        <v>131</v>
      </c>
      <c r="C18" s="6">
        <v>7250</v>
      </c>
      <c r="D18" s="8">
        <v>6280</v>
      </c>
      <c r="E18" s="8"/>
      <c r="F18" s="8">
        <v>970</v>
      </c>
      <c r="G18" s="8"/>
      <c r="H18" s="8">
        <v>899</v>
      </c>
    </row>
    <row r="19" spans="1:8" x14ac:dyDescent="0.25">
      <c r="A19" s="178">
        <v>9</v>
      </c>
      <c r="B19" s="179" t="s">
        <v>132</v>
      </c>
      <c r="C19" s="6">
        <v>6000</v>
      </c>
      <c r="D19" s="8">
        <v>6000</v>
      </c>
      <c r="E19" s="8"/>
      <c r="F19" s="8"/>
      <c r="G19" s="8"/>
      <c r="H19" s="8"/>
    </row>
    <row r="20" spans="1:8" ht="25.5" hidden="1" x14ac:dyDescent="0.25">
      <c r="A20" s="178">
        <v>10</v>
      </c>
      <c r="B20" s="179" t="s">
        <v>133</v>
      </c>
      <c r="C20" s="6">
        <v>0</v>
      </c>
      <c r="D20" s="8"/>
      <c r="E20" s="8"/>
      <c r="F20" s="8"/>
      <c r="G20" s="8"/>
      <c r="H20" s="8"/>
    </row>
    <row r="21" spans="1:8" ht="25.5" hidden="1" x14ac:dyDescent="0.25">
      <c r="A21" s="178">
        <v>11</v>
      </c>
      <c r="B21" s="179" t="s">
        <v>134</v>
      </c>
      <c r="C21" s="6">
        <v>0</v>
      </c>
      <c r="D21" s="8"/>
      <c r="E21" s="8"/>
      <c r="F21" s="8"/>
      <c r="G21" s="8"/>
      <c r="H21" s="8"/>
    </row>
    <row r="22" spans="1:8" ht="25.5" x14ac:dyDescent="0.25">
      <c r="A22" s="178">
        <v>12</v>
      </c>
      <c r="B22" s="179" t="s">
        <v>135</v>
      </c>
      <c r="C22" s="6">
        <v>15407</v>
      </c>
      <c r="D22" s="8">
        <v>15300</v>
      </c>
      <c r="E22" s="8">
        <v>95</v>
      </c>
      <c r="F22" s="8">
        <v>107</v>
      </c>
      <c r="G22" s="8">
        <v>9</v>
      </c>
      <c r="H22" s="8">
        <v>25</v>
      </c>
    </row>
    <row r="23" spans="1:8" ht="25.5" x14ac:dyDescent="0.25">
      <c r="A23" s="178">
        <v>13</v>
      </c>
      <c r="B23" s="179" t="s">
        <v>136</v>
      </c>
      <c r="C23" s="6">
        <v>3846</v>
      </c>
      <c r="D23" s="8">
        <v>3846</v>
      </c>
      <c r="E23" s="8"/>
      <c r="F23" s="8"/>
      <c r="G23" s="8"/>
      <c r="H23" s="8">
        <v>10</v>
      </c>
    </row>
    <row r="24" spans="1:8" x14ac:dyDescent="0.25">
      <c r="A24" s="178">
        <v>14</v>
      </c>
      <c r="B24" s="179" t="s">
        <v>137</v>
      </c>
      <c r="C24" s="6">
        <v>2404</v>
      </c>
      <c r="D24" s="8">
        <v>2400</v>
      </c>
      <c r="E24" s="8"/>
      <c r="F24" s="8">
        <v>4</v>
      </c>
      <c r="G24" s="8"/>
      <c r="H24" s="8"/>
    </row>
    <row r="25" spans="1:8" x14ac:dyDescent="0.25">
      <c r="A25" s="178">
        <v>15</v>
      </c>
      <c r="B25" s="179" t="s">
        <v>138</v>
      </c>
      <c r="C25" s="6">
        <v>1900</v>
      </c>
      <c r="D25" s="8">
        <v>1900</v>
      </c>
      <c r="E25" s="8"/>
      <c r="F25" s="8"/>
      <c r="G25" s="8"/>
      <c r="H25" s="8"/>
    </row>
    <row r="26" spans="1:8" x14ac:dyDescent="0.25">
      <c r="A26" s="178">
        <v>16</v>
      </c>
      <c r="B26" s="179" t="s">
        <v>139</v>
      </c>
      <c r="C26" s="6">
        <v>3500</v>
      </c>
      <c r="D26" s="8">
        <v>3500</v>
      </c>
      <c r="E26" s="8"/>
      <c r="F26" s="8"/>
      <c r="G26" s="8"/>
      <c r="H26" s="8"/>
    </row>
    <row r="27" spans="1:8" x14ac:dyDescent="0.25">
      <c r="A27" s="178">
        <v>17</v>
      </c>
      <c r="B27" s="179" t="s">
        <v>140</v>
      </c>
      <c r="C27" s="6">
        <v>3200</v>
      </c>
      <c r="D27" s="8">
        <v>3200</v>
      </c>
      <c r="E27" s="8"/>
      <c r="F27" s="8"/>
      <c r="G27" s="8"/>
      <c r="H27" s="8"/>
    </row>
    <row r="28" spans="1:8" ht="25.5" x14ac:dyDescent="0.25">
      <c r="A28" s="178">
        <v>18</v>
      </c>
      <c r="B28" s="179" t="s">
        <v>141</v>
      </c>
      <c r="C28" s="6">
        <v>9100</v>
      </c>
      <c r="D28" s="8">
        <v>9100</v>
      </c>
      <c r="E28" s="8"/>
      <c r="F28" s="8"/>
      <c r="G28" s="8"/>
      <c r="H28" s="8">
        <v>10</v>
      </c>
    </row>
    <row r="29" spans="1:8" ht="25.5" x14ac:dyDescent="0.25">
      <c r="A29" s="178">
        <v>19</v>
      </c>
      <c r="B29" s="179" t="s">
        <v>142</v>
      </c>
      <c r="C29" s="6">
        <v>290</v>
      </c>
      <c r="D29" s="8">
        <v>290</v>
      </c>
      <c r="E29" s="8"/>
      <c r="F29" s="8"/>
      <c r="G29" s="8"/>
      <c r="H29" s="8"/>
    </row>
    <row r="30" spans="1:8" x14ac:dyDescent="0.25">
      <c r="A30" s="178">
        <v>20</v>
      </c>
      <c r="B30" s="179" t="s">
        <v>143</v>
      </c>
      <c r="C30" s="6">
        <v>1312</v>
      </c>
      <c r="D30" s="8">
        <v>1312</v>
      </c>
      <c r="E30" s="8"/>
      <c r="F30" s="8"/>
      <c r="G30" s="8"/>
      <c r="H30" s="8"/>
    </row>
    <row r="31" spans="1:8" x14ac:dyDescent="0.25">
      <c r="A31" s="178">
        <v>21</v>
      </c>
      <c r="B31" s="179" t="s">
        <v>144</v>
      </c>
      <c r="C31" s="6">
        <v>288</v>
      </c>
      <c r="D31" s="8">
        <v>288</v>
      </c>
      <c r="E31" s="8"/>
      <c r="F31" s="8"/>
      <c r="G31" s="8"/>
      <c r="H31" s="8"/>
    </row>
    <row r="32" spans="1:8" x14ac:dyDescent="0.25">
      <c r="A32" s="178">
        <v>22</v>
      </c>
      <c r="B32" s="179" t="s">
        <v>145</v>
      </c>
      <c r="C32" s="6">
        <v>200</v>
      </c>
      <c r="D32" s="8">
        <v>200</v>
      </c>
      <c r="E32" s="8"/>
      <c r="F32" s="8"/>
      <c r="G32" s="8"/>
      <c r="H32" s="8"/>
    </row>
    <row r="33" spans="1:8" x14ac:dyDescent="0.25">
      <c r="A33" s="178">
        <v>23</v>
      </c>
      <c r="B33" s="179" t="s">
        <v>146</v>
      </c>
      <c r="C33" s="6">
        <v>233</v>
      </c>
      <c r="D33" s="8">
        <v>233</v>
      </c>
      <c r="E33" s="8"/>
      <c r="F33" s="8"/>
      <c r="G33" s="8"/>
      <c r="H33" s="8"/>
    </row>
    <row r="34" spans="1:8" x14ac:dyDescent="0.25">
      <c r="A34" s="178">
        <v>24</v>
      </c>
      <c r="B34" s="179" t="s">
        <v>147</v>
      </c>
      <c r="C34" s="6">
        <v>700</v>
      </c>
      <c r="D34" s="8">
        <v>700</v>
      </c>
      <c r="E34" s="8"/>
      <c r="F34" s="8"/>
      <c r="G34" s="8"/>
      <c r="H34" s="8"/>
    </row>
    <row r="35" spans="1:8" x14ac:dyDescent="0.25">
      <c r="A35" s="178">
        <v>25</v>
      </c>
      <c r="B35" s="179" t="s">
        <v>148</v>
      </c>
      <c r="C35" s="6">
        <v>1600</v>
      </c>
      <c r="D35" s="8">
        <v>1600</v>
      </c>
      <c r="E35" s="8"/>
      <c r="F35" s="8"/>
      <c r="G35" s="8"/>
      <c r="H35" s="8"/>
    </row>
    <row r="36" spans="1:8" x14ac:dyDescent="0.25">
      <c r="A36" s="178">
        <v>26</v>
      </c>
      <c r="B36" s="179" t="s">
        <v>149</v>
      </c>
      <c r="C36" s="6">
        <v>3010</v>
      </c>
      <c r="D36" s="8">
        <v>3010</v>
      </c>
      <c r="E36" s="8"/>
      <c r="F36" s="8"/>
      <c r="G36" s="8"/>
      <c r="H36" s="8"/>
    </row>
    <row r="37" spans="1:8" ht="27" hidden="1" customHeight="1" x14ac:dyDescent="0.25">
      <c r="A37" s="178">
        <v>27</v>
      </c>
      <c r="B37" s="179" t="s">
        <v>150</v>
      </c>
      <c r="C37" s="6">
        <v>0</v>
      </c>
      <c r="D37" s="8"/>
      <c r="E37" s="8"/>
      <c r="F37" s="8"/>
      <c r="G37" s="8"/>
      <c r="H37" s="8"/>
    </row>
    <row r="38" spans="1:8" ht="26.25" customHeight="1" x14ac:dyDescent="0.25">
      <c r="A38" s="178">
        <v>28</v>
      </c>
      <c r="B38" s="179" t="s">
        <v>151</v>
      </c>
      <c r="C38" s="6">
        <v>400</v>
      </c>
      <c r="D38" s="8">
        <v>400</v>
      </c>
      <c r="E38" s="8"/>
      <c r="F38" s="8"/>
      <c r="G38" s="8"/>
      <c r="H38" s="8"/>
    </row>
    <row r="39" spans="1:8" x14ac:dyDescent="0.25">
      <c r="A39" s="178">
        <v>29</v>
      </c>
      <c r="B39" s="179" t="s">
        <v>152</v>
      </c>
      <c r="C39" s="6">
        <v>300</v>
      </c>
      <c r="D39" s="8">
        <v>300</v>
      </c>
      <c r="E39" s="8"/>
      <c r="F39" s="8"/>
      <c r="G39" s="8"/>
      <c r="H39" s="8"/>
    </row>
    <row r="40" spans="1:8" x14ac:dyDescent="0.25">
      <c r="A40" s="178">
        <v>30</v>
      </c>
      <c r="B40" s="179" t="s">
        <v>153</v>
      </c>
      <c r="C40" s="6">
        <v>265</v>
      </c>
      <c r="D40" s="8">
        <v>265</v>
      </c>
      <c r="E40" s="8"/>
      <c r="F40" s="8"/>
      <c r="G40" s="8"/>
      <c r="H40" s="8"/>
    </row>
    <row r="41" spans="1:8" x14ac:dyDescent="0.25">
      <c r="A41" s="178">
        <v>31</v>
      </c>
      <c r="B41" s="179" t="s">
        <v>154</v>
      </c>
      <c r="C41" s="6">
        <v>300</v>
      </c>
      <c r="D41" s="8">
        <v>300</v>
      </c>
      <c r="E41" s="8"/>
      <c r="F41" s="8"/>
      <c r="G41" s="8"/>
      <c r="H41" s="8"/>
    </row>
    <row r="42" spans="1:8" x14ac:dyDescent="0.25">
      <c r="A42" s="178">
        <v>32</v>
      </c>
      <c r="B42" s="179" t="s">
        <v>155</v>
      </c>
      <c r="C42" s="6">
        <v>138</v>
      </c>
      <c r="D42" s="8">
        <v>138</v>
      </c>
      <c r="E42" s="8"/>
      <c r="F42" s="8"/>
      <c r="G42" s="8"/>
      <c r="H42" s="8"/>
    </row>
    <row r="43" spans="1:8" ht="25.5" x14ac:dyDescent="0.25">
      <c r="A43" s="178">
        <v>33</v>
      </c>
      <c r="B43" s="179" t="s">
        <v>156</v>
      </c>
      <c r="C43" s="6">
        <v>180</v>
      </c>
      <c r="D43" s="8">
        <v>180</v>
      </c>
      <c r="E43" s="8"/>
      <c r="F43" s="8"/>
      <c r="G43" s="8"/>
      <c r="H43" s="8"/>
    </row>
    <row r="44" spans="1:8" hidden="1" x14ac:dyDescent="0.25">
      <c r="A44" s="178">
        <v>34</v>
      </c>
      <c r="B44" s="179" t="s">
        <v>157</v>
      </c>
      <c r="C44" s="6">
        <v>0</v>
      </c>
      <c r="D44" s="8"/>
      <c r="E44" s="8"/>
      <c r="F44" s="8"/>
      <c r="G44" s="8"/>
      <c r="H44" s="8"/>
    </row>
    <row r="45" spans="1:8" ht="30" hidden="1" customHeight="1" x14ac:dyDescent="0.25">
      <c r="A45" s="178">
        <v>35</v>
      </c>
      <c r="B45" s="179" t="s">
        <v>158</v>
      </c>
      <c r="C45" s="6">
        <v>0</v>
      </c>
      <c r="D45" s="8"/>
      <c r="E45" s="8"/>
      <c r="F45" s="8"/>
      <c r="G45" s="8"/>
      <c r="H45" s="8"/>
    </row>
    <row r="46" spans="1:8" ht="25.5" hidden="1" x14ac:dyDescent="0.25">
      <c r="A46" s="178">
        <v>36</v>
      </c>
      <c r="B46" s="179" t="s">
        <v>159</v>
      </c>
      <c r="C46" s="6">
        <v>0</v>
      </c>
      <c r="D46" s="8"/>
      <c r="E46" s="8"/>
      <c r="F46" s="8"/>
      <c r="G46" s="8"/>
      <c r="H46" s="8"/>
    </row>
    <row r="47" spans="1:8" ht="27.75" hidden="1" customHeight="1" x14ac:dyDescent="0.25">
      <c r="A47" s="178">
        <v>37</v>
      </c>
      <c r="B47" s="179" t="s">
        <v>160</v>
      </c>
      <c r="C47" s="6">
        <v>0</v>
      </c>
      <c r="D47" s="8"/>
      <c r="E47" s="8"/>
      <c r="F47" s="8"/>
      <c r="G47" s="8"/>
      <c r="H47" s="8"/>
    </row>
    <row r="48" spans="1:8" x14ac:dyDescent="0.25">
      <c r="A48" s="178">
        <v>38</v>
      </c>
      <c r="B48" s="179" t="s">
        <v>161</v>
      </c>
      <c r="C48" s="6">
        <v>330</v>
      </c>
      <c r="D48" s="8">
        <v>330</v>
      </c>
      <c r="E48" s="8"/>
      <c r="F48" s="8"/>
      <c r="G48" s="8"/>
      <c r="H48" s="8">
        <v>1300</v>
      </c>
    </row>
    <row r="49" spans="1:8" hidden="1" x14ac:dyDescent="0.25">
      <c r="A49" s="178">
        <v>39</v>
      </c>
      <c r="B49" s="179" t="s">
        <v>162</v>
      </c>
      <c r="C49" s="6">
        <v>0</v>
      </c>
      <c r="D49" s="8"/>
      <c r="E49" s="8"/>
      <c r="F49" s="8"/>
      <c r="G49" s="8"/>
      <c r="H49" s="8"/>
    </row>
    <row r="50" spans="1:8" hidden="1" x14ac:dyDescent="0.25">
      <c r="A50" s="178">
        <v>40</v>
      </c>
      <c r="B50" s="179" t="s">
        <v>163</v>
      </c>
      <c r="C50" s="6">
        <v>0</v>
      </c>
      <c r="D50" s="8"/>
      <c r="E50" s="8"/>
      <c r="F50" s="8"/>
      <c r="G50" s="8"/>
      <c r="H50" s="8"/>
    </row>
    <row r="51" spans="1:8" hidden="1" x14ac:dyDescent="0.25">
      <c r="A51" s="178">
        <v>41</v>
      </c>
      <c r="B51" s="179" t="s">
        <v>164</v>
      </c>
      <c r="C51" s="6">
        <v>0</v>
      </c>
      <c r="D51" s="8"/>
      <c r="E51" s="8"/>
      <c r="F51" s="8"/>
      <c r="G51" s="8"/>
      <c r="H51" s="8"/>
    </row>
    <row r="52" spans="1:8" hidden="1" x14ac:dyDescent="0.25">
      <c r="A52" s="178">
        <v>42</v>
      </c>
      <c r="B52" s="179" t="s">
        <v>165</v>
      </c>
      <c r="C52" s="6">
        <v>0</v>
      </c>
      <c r="D52" s="8"/>
      <c r="E52" s="8"/>
      <c r="F52" s="8"/>
      <c r="G52" s="8"/>
      <c r="H52" s="8"/>
    </row>
    <row r="53" spans="1:8" hidden="1" x14ac:dyDescent="0.25">
      <c r="A53" s="178">
        <v>43</v>
      </c>
      <c r="B53" s="179" t="s">
        <v>166</v>
      </c>
      <c r="C53" s="6">
        <v>0</v>
      </c>
      <c r="D53" s="8"/>
      <c r="E53" s="8"/>
      <c r="F53" s="8"/>
      <c r="G53" s="8"/>
      <c r="H53" s="8"/>
    </row>
    <row r="54" spans="1:8" hidden="1" x14ac:dyDescent="0.25">
      <c r="A54" s="178">
        <v>44</v>
      </c>
      <c r="B54" s="179" t="s">
        <v>167</v>
      </c>
      <c r="C54" s="6">
        <v>0</v>
      </c>
      <c r="D54" s="8"/>
      <c r="E54" s="8"/>
      <c r="F54" s="8"/>
      <c r="G54" s="8"/>
      <c r="H54" s="8"/>
    </row>
    <row r="55" spans="1:8" hidden="1" x14ac:dyDescent="0.25">
      <c r="A55" s="180">
        <v>45</v>
      </c>
      <c r="B55" s="181" t="s">
        <v>209</v>
      </c>
      <c r="C55" s="6">
        <v>0</v>
      </c>
      <c r="D55" s="8"/>
      <c r="E55" s="8"/>
      <c r="F55" s="8"/>
      <c r="G55" s="8"/>
      <c r="H55" s="8"/>
    </row>
    <row r="56" spans="1:8" hidden="1" x14ac:dyDescent="0.25">
      <c r="A56" s="178">
        <v>46</v>
      </c>
      <c r="B56" s="179" t="s">
        <v>168</v>
      </c>
      <c r="C56" s="6">
        <v>0</v>
      </c>
      <c r="D56" s="8"/>
      <c r="E56" s="8"/>
      <c r="F56" s="8"/>
      <c r="G56" s="8"/>
      <c r="H56" s="8"/>
    </row>
    <row r="57" spans="1:8" hidden="1" x14ac:dyDescent="0.25">
      <c r="A57" s="178">
        <v>47</v>
      </c>
      <c r="B57" s="179" t="s">
        <v>169</v>
      </c>
      <c r="C57" s="6">
        <v>0</v>
      </c>
      <c r="D57" s="8"/>
      <c r="E57" s="8"/>
      <c r="F57" s="8"/>
      <c r="G57" s="8"/>
      <c r="H57" s="8"/>
    </row>
    <row r="58" spans="1:8" hidden="1" x14ac:dyDescent="0.25">
      <c r="A58" s="178">
        <v>48</v>
      </c>
      <c r="B58" s="179" t="s">
        <v>170</v>
      </c>
      <c r="C58" s="6">
        <v>0</v>
      </c>
      <c r="D58" s="8"/>
      <c r="E58" s="8"/>
      <c r="F58" s="8"/>
      <c r="G58" s="8"/>
      <c r="H58" s="8"/>
    </row>
    <row r="59" spans="1:8" x14ac:dyDescent="0.25">
      <c r="A59" s="178">
        <v>49</v>
      </c>
      <c r="B59" s="179" t="s">
        <v>171</v>
      </c>
      <c r="C59" s="6">
        <v>340</v>
      </c>
      <c r="D59" s="8">
        <v>235</v>
      </c>
      <c r="E59" s="8"/>
      <c r="F59" s="8">
        <v>105</v>
      </c>
      <c r="G59" s="8"/>
      <c r="H59" s="8"/>
    </row>
    <row r="60" spans="1:8" x14ac:dyDescent="0.25">
      <c r="A60" s="178">
        <v>50</v>
      </c>
      <c r="B60" s="179" t="s">
        <v>172</v>
      </c>
      <c r="C60" s="6">
        <v>242</v>
      </c>
      <c r="D60" s="8">
        <v>215</v>
      </c>
      <c r="E60" s="8"/>
      <c r="F60" s="8">
        <v>27</v>
      </c>
      <c r="G60" s="8"/>
      <c r="H60" s="8"/>
    </row>
    <row r="61" spans="1:8" x14ac:dyDescent="0.25">
      <c r="A61" s="178">
        <v>51</v>
      </c>
      <c r="B61" s="179" t="s">
        <v>173</v>
      </c>
      <c r="C61" s="6">
        <v>184</v>
      </c>
      <c r="D61" s="8">
        <v>150</v>
      </c>
      <c r="E61" s="8"/>
      <c r="F61" s="8">
        <v>34</v>
      </c>
      <c r="G61" s="8"/>
      <c r="H61" s="8"/>
    </row>
    <row r="62" spans="1:8" hidden="1" x14ac:dyDescent="0.25">
      <c r="A62" s="178">
        <v>52</v>
      </c>
      <c r="B62" s="179" t="s">
        <v>210</v>
      </c>
      <c r="C62" s="6">
        <v>0</v>
      </c>
      <c r="D62" s="8"/>
      <c r="E62" s="8"/>
      <c r="F62" s="8"/>
      <c r="G62" s="8"/>
      <c r="H62" s="8"/>
    </row>
    <row r="63" spans="1:8" hidden="1" x14ac:dyDescent="0.25">
      <c r="A63" s="178">
        <v>53</v>
      </c>
      <c r="B63" s="179" t="s">
        <v>174</v>
      </c>
      <c r="C63" s="6">
        <v>0</v>
      </c>
      <c r="D63" s="8"/>
      <c r="E63" s="8"/>
      <c r="F63" s="8"/>
      <c r="G63" s="8"/>
      <c r="H63" s="8"/>
    </row>
    <row r="64" spans="1:8" hidden="1" x14ac:dyDescent="0.25">
      <c r="A64" s="178">
        <v>54</v>
      </c>
      <c r="B64" s="179" t="s">
        <v>175</v>
      </c>
      <c r="C64" s="6">
        <v>0</v>
      </c>
      <c r="D64" s="8"/>
      <c r="E64" s="8"/>
      <c r="F64" s="8"/>
      <c r="G64" s="8"/>
      <c r="H64" s="8"/>
    </row>
    <row r="65" spans="1:8" hidden="1" x14ac:dyDescent="0.25">
      <c r="A65" s="178">
        <v>55</v>
      </c>
      <c r="B65" s="179" t="s">
        <v>176</v>
      </c>
      <c r="C65" s="6">
        <v>0</v>
      </c>
      <c r="D65" s="8"/>
      <c r="E65" s="8"/>
      <c r="F65" s="8"/>
      <c r="G65" s="8"/>
      <c r="H65" s="8"/>
    </row>
    <row r="66" spans="1:8" hidden="1" x14ac:dyDescent="0.25">
      <c r="A66" s="180">
        <v>56</v>
      </c>
      <c r="B66" s="181" t="s">
        <v>211</v>
      </c>
      <c r="C66" s="6">
        <v>0</v>
      </c>
      <c r="D66" s="8"/>
      <c r="E66" s="8"/>
      <c r="F66" s="8"/>
      <c r="G66" s="8"/>
      <c r="H66" s="8"/>
    </row>
    <row r="67" spans="1:8" hidden="1" x14ac:dyDescent="0.25">
      <c r="A67" s="178">
        <v>57</v>
      </c>
      <c r="B67" s="179" t="s">
        <v>177</v>
      </c>
      <c r="C67" s="6">
        <v>0</v>
      </c>
      <c r="D67" s="8"/>
      <c r="E67" s="8"/>
      <c r="F67" s="8"/>
      <c r="G67" s="8"/>
      <c r="H67" s="8"/>
    </row>
    <row r="68" spans="1:8" hidden="1" x14ac:dyDescent="0.25">
      <c r="A68" s="178">
        <v>58</v>
      </c>
      <c r="B68" s="179" t="s">
        <v>178</v>
      </c>
      <c r="C68" s="6">
        <v>0</v>
      </c>
      <c r="D68" s="8"/>
      <c r="E68" s="8"/>
      <c r="F68" s="8"/>
      <c r="G68" s="8"/>
      <c r="H68" s="8"/>
    </row>
    <row r="69" spans="1:8" hidden="1" x14ac:dyDescent="0.25">
      <c r="A69" s="178">
        <v>59</v>
      </c>
      <c r="B69" s="179" t="s">
        <v>179</v>
      </c>
      <c r="C69" s="6">
        <v>0</v>
      </c>
      <c r="D69" s="8"/>
      <c r="E69" s="8"/>
      <c r="F69" s="8"/>
      <c r="G69" s="8"/>
      <c r="H69" s="8"/>
    </row>
    <row r="70" spans="1:8" x14ac:dyDescent="0.25">
      <c r="A70" s="180">
        <v>60</v>
      </c>
      <c r="B70" s="181" t="s">
        <v>212</v>
      </c>
      <c r="C70" s="6">
        <v>0</v>
      </c>
      <c r="D70" s="8"/>
      <c r="E70" s="8"/>
      <c r="F70" s="8"/>
      <c r="G70" s="8"/>
      <c r="H70" s="8"/>
    </row>
    <row r="71" spans="1:8" ht="27" hidden="1" customHeight="1" x14ac:dyDescent="0.25">
      <c r="A71" s="178">
        <v>61</v>
      </c>
      <c r="B71" s="179" t="s">
        <v>180</v>
      </c>
      <c r="C71" s="6">
        <v>0</v>
      </c>
      <c r="D71" s="8"/>
      <c r="E71" s="8"/>
      <c r="F71" s="8"/>
      <c r="G71" s="8"/>
      <c r="H71" s="8"/>
    </row>
    <row r="72" spans="1:8" hidden="1" x14ac:dyDescent="0.25">
      <c r="A72" s="178">
        <v>62</v>
      </c>
      <c r="B72" s="179" t="s">
        <v>181</v>
      </c>
      <c r="C72" s="6">
        <v>0</v>
      </c>
      <c r="D72" s="8"/>
      <c r="E72" s="8"/>
      <c r="F72" s="8"/>
      <c r="G72" s="8"/>
      <c r="H72" s="8"/>
    </row>
    <row r="73" spans="1:8" ht="25.5" hidden="1" x14ac:dyDescent="0.25">
      <c r="A73" s="178">
        <v>63</v>
      </c>
      <c r="B73" s="179" t="s">
        <v>182</v>
      </c>
      <c r="C73" s="6">
        <v>0</v>
      </c>
      <c r="D73" s="8"/>
      <c r="E73" s="8"/>
      <c r="F73" s="8"/>
      <c r="G73" s="8"/>
      <c r="H73" s="8"/>
    </row>
    <row r="74" spans="1:8" hidden="1" x14ac:dyDescent="0.25">
      <c r="A74" s="178">
        <v>64</v>
      </c>
      <c r="B74" s="179" t="s">
        <v>213</v>
      </c>
      <c r="C74" s="6">
        <v>0</v>
      </c>
      <c r="D74" s="8"/>
      <c r="E74" s="8"/>
      <c r="F74" s="8"/>
      <c r="G74" s="8"/>
      <c r="H74" s="8"/>
    </row>
    <row r="75" spans="1:8" hidden="1" x14ac:dyDescent="0.25">
      <c r="A75" s="178">
        <v>65</v>
      </c>
      <c r="B75" s="179" t="s">
        <v>183</v>
      </c>
      <c r="C75" s="6">
        <v>0</v>
      </c>
      <c r="D75" s="8"/>
      <c r="E75" s="8"/>
      <c r="F75" s="8"/>
      <c r="G75" s="8"/>
      <c r="H75" s="8"/>
    </row>
    <row r="76" spans="1:8" hidden="1" x14ac:dyDescent="0.25">
      <c r="A76" s="178">
        <v>66</v>
      </c>
      <c r="B76" s="179" t="s">
        <v>184</v>
      </c>
      <c r="C76" s="6">
        <v>0</v>
      </c>
      <c r="D76" s="8"/>
      <c r="E76" s="8"/>
      <c r="F76" s="8"/>
      <c r="G76" s="8"/>
      <c r="H76" s="8"/>
    </row>
    <row r="77" spans="1:8" ht="38.25" x14ac:dyDescent="0.25">
      <c r="A77" s="180">
        <v>67</v>
      </c>
      <c r="B77" s="181" t="s">
        <v>214</v>
      </c>
      <c r="C77" s="6">
        <v>0</v>
      </c>
      <c r="D77" s="8"/>
      <c r="E77" s="8"/>
      <c r="F77" s="8"/>
      <c r="G77" s="8"/>
      <c r="H77" s="8"/>
    </row>
    <row r="78" spans="1:8" ht="28.5" hidden="1" customHeight="1" x14ac:dyDescent="0.25">
      <c r="A78" s="178">
        <v>68</v>
      </c>
      <c r="B78" s="179" t="s">
        <v>185</v>
      </c>
      <c r="C78" s="6">
        <v>0</v>
      </c>
      <c r="D78" s="8"/>
      <c r="E78" s="8"/>
      <c r="F78" s="8"/>
      <c r="G78" s="8"/>
      <c r="H78" s="8"/>
    </row>
    <row r="79" spans="1:8" hidden="1" x14ac:dyDescent="0.25">
      <c r="A79" s="178">
        <v>69</v>
      </c>
      <c r="B79" s="179" t="s">
        <v>215</v>
      </c>
      <c r="C79" s="6">
        <v>0</v>
      </c>
      <c r="D79" s="8"/>
      <c r="E79" s="8"/>
      <c r="F79" s="8"/>
      <c r="G79" s="8"/>
      <c r="H79" s="8"/>
    </row>
    <row r="80" spans="1:8" hidden="1" x14ac:dyDescent="0.25">
      <c r="A80" s="178">
        <v>70</v>
      </c>
      <c r="B80" s="179" t="s">
        <v>216</v>
      </c>
      <c r="C80" s="6">
        <v>0</v>
      </c>
      <c r="D80" s="8"/>
      <c r="E80" s="8"/>
      <c r="F80" s="8"/>
      <c r="G80" s="8"/>
      <c r="H80" s="8"/>
    </row>
    <row r="81" spans="1:8" hidden="1" x14ac:dyDescent="0.25">
      <c r="A81" s="178">
        <v>71</v>
      </c>
      <c r="B81" s="179" t="s">
        <v>217</v>
      </c>
      <c r="C81" s="6">
        <v>0</v>
      </c>
      <c r="D81" s="8"/>
      <c r="E81" s="8"/>
      <c r="F81" s="8"/>
      <c r="G81" s="8"/>
      <c r="H81" s="8"/>
    </row>
    <row r="82" spans="1:8" ht="25.5" hidden="1" x14ac:dyDescent="0.25">
      <c r="A82" s="178">
        <v>72</v>
      </c>
      <c r="B82" s="179" t="s">
        <v>218</v>
      </c>
      <c r="C82" s="6">
        <v>0</v>
      </c>
      <c r="D82" s="8"/>
      <c r="E82" s="8"/>
      <c r="F82" s="8"/>
      <c r="G82" s="8"/>
      <c r="H82" s="8"/>
    </row>
    <row r="83" spans="1:8" hidden="1" x14ac:dyDescent="0.25">
      <c r="A83" s="7">
        <v>0</v>
      </c>
      <c r="B83" s="29">
        <v>0</v>
      </c>
      <c r="C83" s="6">
        <v>0</v>
      </c>
      <c r="D83" s="8"/>
      <c r="E83" s="8"/>
      <c r="F83" s="8"/>
      <c r="G83" s="8"/>
      <c r="H83" s="8"/>
    </row>
    <row r="84" spans="1:8" x14ac:dyDescent="0.25">
      <c r="A84" s="261" t="s">
        <v>3</v>
      </c>
      <c r="B84" s="262"/>
      <c r="C84" s="16">
        <v>95639</v>
      </c>
      <c r="D84" s="16">
        <v>91714</v>
      </c>
      <c r="E84" s="16">
        <v>4402</v>
      </c>
      <c r="F84" s="16">
        <v>3925</v>
      </c>
      <c r="G84" s="16">
        <v>689</v>
      </c>
      <c r="H84" s="16">
        <v>2274</v>
      </c>
    </row>
    <row r="85" spans="1:8" x14ac:dyDescent="0.25">
      <c r="A85" s="269" t="s">
        <v>44</v>
      </c>
      <c r="B85" s="270"/>
      <c r="C85" s="58">
        <v>7500</v>
      </c>
      <c r="D85" s="49">
        <v>6980</v>
      </c>
      <c r="E85" s="49">
        <v>280</v>
      </c>
      <c r="F85" s="49">
        <v>520</v>
      </c>
      <c r="G85" s="49">
        <v>20</v>
      </c>
      <c r="H85" s="28"/>
    </row>
    <row r="86" spans="1:8" s="20" customFormat="1" x14ac:dyDescent="0.25">
      <c r="A86" s="269" t="s">
        <v>39</v>
      </c>
      <c r="B86" s="270"/>
      <c r="C86" s="59"/>
      <c r="D86" s="50"/>
      <c r="E86" s="50"/>
      <c r="F86" s="50"/>
      <c r="G86" s="50"/>
      <c r="H86" s="19"/>
    </row>
    <row r="87" spans="1:8" x14ac:dyDescent="0.25">
      <c r="A87" s="271" t="s">
        <v>40</v>
      </c>
      <c r="B87" s="272"/>
      <c r="C87" s="17">
        <v>103139</v>
      </c>
      <c r="D87" s="17">
        <v>98694</v>
      </c>
      <c r="E87" s="17">
        <v>4682</v>
      </c>
      <c r="F87" s="17">
        <v>4445</v>
      </c>
      <c r="G87" s="17">
        <v>709</v>
      </c>
      <c r="H87" s="17"/>
    </row>
    <row r="88" spans="1:8" x14ac:dyDescent="0.25">
      <c r="A88" s="259" t="s">
        <v>14</v>
      </c>
      <c r="B88" s="260"/>
      <c r="C88" s="23">
        <v>0.16458526154533559</v>
      </c>
      <c r="D88" s="22"/>
      <c r="E88" s="56">
        <v>8.6027510930967357E-3</v>
      </c>
      <c r="F88" s="3"/>
      <c r="G88" s="3"/>
      <c r="H88" s="3"/>
    </row>
    <row r="89" spans="1:8" x14ac:dyDescent="0.25">
      <c r="A89" s="259" t="s">
        <v>12</v>
      </c>
      <c r="B89" s="260"/>
      <c r="C89" s="60">
        <v>0.16458500000000001</v>
      </c>
      <c r="D89" s="56"/>
      <c r="E89" s="56">
        <v>8.6020000000000003E-3</v>
      </c>
      <c r="F89" s="3"/>
      <c r="G89" s="3"/>
      <c r="H89" s="3"/>
    </row>
    <row r="90" spans="1:8" ht="15.75" thickBot="1" x14ac:dyDescent="0.3">
      <c r="D90" s="40"/>
      <c r="E90" s="40"/>
    </row>
    <row r="91" spans="1:8" ht="20.25" thickBot="1" x14ac:dyDescent="0.4">
      <c r="B91" s="34" t="s">
        <v>38</v>
      </c>
      <c r="C91" s="38">
        <v>626660</v>
      </c>
      <c r="D91" s="24"/>
      <c r="E91" s="38">
        <v>626660</v>
      </c>
    </row>
    <row r="92" spans="1:8" ht="20.25" thickBot="1" x14ac:dyDescent="0.4">
      <c r="B92" s="33" t="s">
        <v>45</v>
      </c>
      <c r="C92" s="35">
        <v>103139</v>
      </c>
      <c r="D92" s="24"/>
      <c r="E92" s="35">
        <v>5391</v>
      </c>
    </row>
    <row r="93" spans="1:8" ht="20.25" thickBot="1" x14ac:dyDescent="0.4">
      <c r="B93" s="37" t="s">
        <v>46</v>
      </c>
      <c r="C93" s="36">
        <v>0</v>
      </c>
      <c r="D93" s="24"/>
      <c r="E93" s="36">
        <v>0</v>
      </c>
    </row>
  </sheetData>
  <customSheetViews>
    <customSheetView guid="{4499D588-D746-460C-B784-E74856D3B233}" scale="80" showPageBreaks="1" fitToPage="1">
      <pane xSplit="2" ySplit="7" topLeftCell="C8" activePane="bottomRight" state="frozen"/>
      <selection pane="bottomRight" activeCell="E7" sqref="E7"/>
      <colBreaks count="1" manualBreakCount="1">
        <brk id="46" max="1048575" man="1"/>
      </colBreaks>
      <pageMargins left="0.19685039370078741" right="0.19685039370078741" top="0.19685039370078741" bottom="0.19685039370078741" header="0.31496062992125984" footer="0.31496062992125984"/>
      <pageSetup paperSize="9" scale="17" orientation="landscape" r:id="rId1"/>
    </customSheetView>
    <customSheetView guid="{6BD6499E-5662-4CC5-8D7A-C6B3594CACB9}" scale="70" showPageBreaks="1" fitToPage="1" hiddenColumns="1" view="pageBreakPreview">
      <pane xSplit="2" ySplit="7" topLeftCell="AM50" activePane="bottomRight" state="frozen"/>
      <selection pane="bottomRight" sqref="A1:BM86"/>
      <colBreaks count="1" manualBreakCount="1">
        <brk id="44" max="1048575" man="1"/>
      </colBreaks>
      <pageMargins left="0.19685039370078741" right="0.19685039370078741" top="0.19685039370078741" bottom="0.19685039370078741" header="0.31496062992125984" footer="0.31496062992125984"/>
      <pageSetup paperSize="8" scale="49" fitToWidth="3" orientation="landscape" r:id="rId2"/>
    </customSheetView>
    <customSheetView guid="{D371F323-5F9A-4FCB-9857-B61E474A5B6C}" scale="80" showPageBreaks="1" fitToPage="1" hiddenColumns="1">
      <pane xSplit="2" ySplit="7" topLeftCell="C44" activePane="bottomRight" state="frozen"/>
      <selection pane="bottomRight" activeCell="Q61" sqref="Q61"/>
      <colBreaks count="1" manualBreakCount="1">
        <brk id="46" max="1048575" man="1"/>
      </colBreaks>
      <pageMargins left="0.19685039370078741" right="0.19685039370078741" top="0.19685039370078741" bottom="0.19685039370078741" header="0.31496062992125984" footer="0.31496062992125984"/>
      <pageSetup paperSize="9" scale="19" orientation="landscape" r:id="rId3"/>
    </customSheetView>
    <customSheetView guid="{21302629-31F7-479C-9F89-233C9BDD4748}" scale="80">
      <pane xSplit="2" ySplit="7" topLeftCell="I17" activePane="bottomRight" state="frozen"/>
      <selection pane="bottomRight" activeCell="S27" sqref="S27"/>
      <pageMargins left="0.7" right="0.7" top="0.75" bottom="0.75" header="0.3" footer="0.3"/>
      <pageSetup paperSize="9" orientation="portrait" r:id="rId4"/>
    </customSheetView>
    <customSheetView guid="{DCE23167-388D-43BA-BB55-D0AE14905B15}" scale="70" showPageBreaks="1" hiddenColumns="1">
      <pane xSplit="5" ySplit="7" topLeftCell="G44" activePane="bottomRight" state="frozen"/>
      <selection pane="bottomRight" activeCell="Q52" sqref="Q52"/>
      <colBreaks count="1" manualBreakCount="1">
        <brk id="34" max="1048575" man="1"/>
      </colBreaks>
      <pageMargins left="0.11811023622047245" right="0.19685039370078741" top="0.15748031496062992" bottom="0.15748031496062992" header="0.31496062992125984" footer="0.31496062992125984"/>
      <pageSetup paperSize="8" scale="60" fitToWidth="0" orientation="landscape" r:id="rId5"/>
    </customSheetView>
    <customSheetView guid="{FDEAECBE-33AC-40ED-8C2A-9D7FD7B54355}" scale="80" showPageBreaks="1" hiddenColumns="1">
      <pane xSplit="28" ySplit="7" topLeftCell="AD47" activePane="bottomRight" state="frozen"/>
      <selection pane="bottomRight" activeCell="BK57" sqref="BK57"/>
      <colBreaks count="2" manualBreakCount="2">
        <brk id="9" max="1048575" man="1"/>
        <brk id="44" max="1048575" man="1"/>
      </colBreaks>
      <pageMargins left="0.19685039370078741" right="0.19685039370078741" top="0.19685039370078741" bottom="0.19685039370078741" header="0.31496062992125984" footer="0.31496062992125984"/>
      <pageSetup paperSize="8" scale="57" fitToWidth="3" orientation="landscape" r:id="rId6"/>
    </customSheetView>
  </customSheetViews>
  <mergeCells count="18">
    <mergeCell ref="H7:H10"/>
    <mergeCell ref="C4:H4"/>
    <mergeCell ref="C7:C10"/>
    <mergeCell ref="A89:B89"/>
    <mergeCell ref="A84:B84"/>
    <mergeCell ref="A4:B10"/>
    <mergeCell ref="A88:B88"/>
    <mergeCell ref="A86:B86"/>
    <mergeCell ref="A87:B87"/>
    <mergeCell ref="A85:B85"/>
    <mergeCell ref="D7:E8"/>
    <mergeCell ref="F7:G8"/>
    <mergeCell ref="F9:F10"/>
    <mergeCell ref="D5:E5"/>
    <mergeCell ref="F5:G5"/>
    <mergeCell ref="D6:E6"/>
    <mergeCell ref="F6:G6"/>
    <mergeCell ref="D9:D10"/>
  </mergeCells>
  <pageMargins left="0.19685039370078741" right="0.19685039370078741" top="0.19685039370078741" bottom="0.19685039370078741" header="0.31496062992125984" footer="0.31496062992125984"/>
  <pageSetup paperSize="9" scale="57" orientation="landscape" r:id="rId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70C0"/>
  </sheetPr>
  <dimension ref="A1:I81"/>
  <sheetViews>
    <sheetView topLeftCell="A3" zoomScale="80" zoomScaleNormal="80" workbookViewId="0">
      <pane xSplit="2" ySplit="5" topLeftCell="C8" activePane="bottomRight" state="frozen"/>
      <selection activeCell="N38" sqref="N38"/>
      <selection pane="topRight" activeCell="N38" sqref="N38"/>
      <selection pane="bottomLeft" activeCell="N38" sqref="N38"/>
      <selection pane="bottomRight" activeCell="N38" sqref="N38"/>
    </sheetView>
  </sheetViews>
  <sheetFormatPr defaultRowHeight="15" x14ac:dyDescent="0.25"/>
  <cols>
    <col min="1" max="1" width="3" style="1" bestFit="1" customWidth="1"/>
    <col min="2" max="2" width="45.7109375" style="1" customWidth="1"/>
    <col min="3" max="5" width="9.140625" style="1"/>
    <col min="6" max="6" width="20.28515625" style="1" customWidth="1"/>
    <col min="7" max="7" width="19.85546875" style="1" customWidth="1"/>
    <col min="8" max="8" width="20.7109375" style="67" customWidth="1"/>
    <col min="9" max="9" width="20.7109375" style="1" customWidth="1"/>
    <col min="10" max="16384" width="9.140625" style="1"/>
  </cols>
  <sheetData>
    <row r="1" spans="1:9" hidden="1" x14ac:dyDescent="0.25"/>
    <row r="2" spans="1:9" hidden="1" x14ac:dyDescent="0.25"/>
    <row r="3" spans="1:9" x14ac:dyDescent="0.25">
      <c r="F3" s="334" t="s">
        <v>194</v>
      </c>
      <c r="G3" s="334"/>
      <c r="H3" s="334"/>
      <c r="I3" s="334"/>
    </row>
    <row r="4" spans="1:9" ht="15" customHeight="1" x14ac:dyDescent="0.25">
      <c r="A4" s="330" t="s">
        <v>52</v>
      </c>
      <c r="B4" s="330" t="s">
        <v>0</v>
      </c>
      <c r="C4" s="295" t="s">
        <v>86</v>
      </c>
      <c r="D4" s="295"/>
      <c r="E4" s="295"/>
      <c r="F4" s="333" t="s">
        <v>87</v>
      </c>
      <c r="G4" s="333" t="s">
        <v>113</v>
      </c>
      <c r="H4" s="333" t="s">
        <v>88</v>
      </c>
      <c r="I4" s="333" t="s">
        <v>89</v>
      </c>
    </row>
    <row r="5" spans="1:9" ht="40.5" customHeight="1" x14ac:dyDescent="0.25">
      <c r="A5" s="331"/>
      <c r="B5" s="331"/>
      <c r="C5" s="295"/>
      <c r="D5" s="295"/>
      <c r="E5" s="295"/>
      <c r="F5" s="257"/>
      <c r="G5" s="257"/>
      <c r="H5" s="257"/>
      <c r="I5" s="257"/>
    </row>
    <row r="6" spans="1:9" x14ac:dyDescent="0.25">
      <c r="A6" s="331"/>
      <c r="B6" s="331"/>
      <c r="C6" s="330" t="s">
        <v>37</v>
      </c>
      <c r="D6" s="330" t="s">
        <v>8</v>
      </c>
      <c r="E6" s="330" t="s">
        <v>9</v>
      </c>
      <c r="F6" s="257"/>
      <c r="G6" s="257"/>
      <c r="H6" s="257"/>
      <c r="I6" s="257"/>
    </row>
    <row r="7" spans="1:9" x14ac:dyDescent="0.25">
      <c r="A7" s="332"/>
      <c r="B7" s="332"/>
      <c r="C7" s="332"/>
      <c r="D7" s="332"/>
      <c r="E7" s="332"/>
      <c r="F7" s="258"/>
      <c r="G7" s="258"/>
      <c r="H7" s="258"/>
      <c r="I7" s="258"/>
    </row>
    <row r="8" spans="1:9" ht="25.5" x14ac:dyDescent="0.25">
      <c r="A8" s="178">
        <f>Услуги!A11</f>
        <v>1</v>
      </c>
      <c r="B8" s="179" t="str">
        <f>Услуги!B11</f>
        <v xml:space="preserve">ОГБУЗ «Костромская областная клиническая больница имени Королева Е. И.» </v>
      </c>
      <c r="C8" s="8">
        <f>D8+E8</f>
        <v>0</v>
      </c>
      <c r="D8" s="8"/>
      <c r="E8" s="8"/>
      <c r="F8" s="10"/>
      <c r="G8" s="10"/>
      <c r="H8" s="10"/>
      <c r="I8" s="10"/>
    </row>
    <row r="9" spans="1:9" x14ac:dyDescent="0.25">
      <c r="A9" s="178">
        <f>Услуги!A12</f>
        <v>2</v>
      </c>
      <c r="B9" s="179" t="str">
        <f>Услуги!B12</f>
        <v xml:space="preserve">ОГБУЗ «Костромская областная детская больница» </v>
      </c>
      <c r="C9" s="8">
        <f t="shared" ref="C9:C71" si="0">D9+E9</f>
        <v>0</v>
      </c>
      <c r="D9" s="8"/>
      <c r="E9" s="8"/>
      <c r="F9" s="111"/>
      <c r="G9" s="111"/>
      <c r="H9" s="111"/>
      <c r="I9" s="131"/>
    </row>
    <row r="10" spans="1:9" ht="25.5" x14ac:dyDescent="0.25">
      <c r="A10" s="178">
        <f>Услуги!A13</f>
        <v>3</v>
      </c>
      <c r="B10" s="179" t="str">
        <f>Услуги!B13</f>
        <v xml:space="preserve">ОГБУЗ «Костромской областной госпиталь для ветеранов войн» </v>
      </c>
      <c r="C10" s="8">
        <f t="shared" si="0"/>
        <v>0</v>
      </c>
      <c r="D10" s="8"/>
      <c r="E10" s="8"/>
      <c r="F10" s="111"/>
      <c r="G10" s="111"/>
      <c r="H10" s="111"/>
      <c r="I10" s="131"/>
    </row>
    <row r="11" spans="1:9" ht="25.5" x14ac:dyDescent="0.25">
      <c r="A11" s="178">
        <f>Услуги!A14</f>
        <v>4</v>
      </c>
      <c r="B11" s="179" t="str">
        <f>Услуги!B14</f>
        <v xml:space="preserve">ОГБУЗ «Костромской клинический онкологический диспансер» </v>
      </c>
      <c r="C11" s="8">
        <f t="shared" si="0"/>
        <v>0</v>
      </c>
      <c r="D11" s="8"/>
      <c r="E11" s="8"/>
      <c r="F11" s="10"/>
      <c r="G11" s="114"/>
      <c r="H11" s="114"/>
      <c r="I11" s="132"/>
    </row>
    <row r="12" spans="1:9" ht="25.5" x14ac:dyDescent="0.25">
      <c r="A12" s="178">
        <f>Услуги!A15</f>
        <v>5</v>
      </c>
      <c r="B12" s="179" t="str">
        <f>Услуги!B15</f>
        <v>ОГБУЗ «Костромская областная стоматологическая поликлиника»</v>
      </c>
      <c r="C12" s="8">
        <f t="shared" si="0"/>
        <v>0</v>
      </c>
      <c r="D12" s="8"/>
      <c r="E12" s="8"/>
      <c r="F12" s="10"/>
      <c r="G12" s="111"/>
      <c r="H12" s="111"/>
      <c r="I12" s="131"/>
    </row>
    <row r="13" spans="1:9" ht="25.5" x14ac:dyDescent="0.25">
      <c r="A13" s="178">
        <f>Услуги!A16</f>
        <v>6</v>
      </c>
      <c r="B13" s="179" t="str">
        <f>Услуги!B16</f>
        <v xml:space="preserve">ОГБУЗ «Костромской центр специализированных видов медицинской помощи» </v>
      </c>
      <c r="C13" s="8">
        <f t="shared" si="0"/>
        <v>0</v>
      </c>
      <c r="D13" s="8"/>
      <c r="E13" s="8"/>
      <c r="F13" s="10"/>
      <c r="G13" s="113"/>
      <c r="H13" s="113"/>
      <c r="I13" s="133"/>
    </row>
    <row r="14" spans="1:9" ht="38.25" x14ac:dyDescent="0.25">
      <c r="A14" s="178">
        <f>Услуги!A17</f>
        <v>7</v>
      </c>
      <c r="B14" s="179" t="str">
        <f>Услуги!B17</f>
        <v>ОГБУЗ «Центр специализированной помощи по профилактике и борьбе с инфекционными заболеваниями»</v>
      </c>
      <c r="C14" s="8">
        <f t="shared" si="0"/>
        <v>0</v>
      </c>
      <c r="D14" s="8"/>
      <c r="E14" s="8"/>
      <c r="F14" s="10"/>
      <c r="G14" s="122"/>
      <c r="H14" s="114"/>
      <c r="I14" s="132"/>
    </row>
    <row r="15" spans="1:9" x14ac:dyDescent="0.25">
      <c r="A15" s="178">
        <f>Услуги!A18</f>
        <v>8</v>
      </c>
      <c r="B15" s="179" t="str">
        <f>Услуги!B18</f>
        <v xml:space="preserve">ОГБУЗ «Городская больница г. Костромы» </v>
      </c>
      <c r="C15" s="8">
        <f t="shared" si="0"/>
        <v>0</v>
      </c>
      <c r="D15" s="8"/>
      <c r="E15" s="8"/>
      <c r="F15" s="114"/>
      <c r="G15" s="114"/>
      <c r="H15" s="114"/>
      <c r="I15" s="132"/>
    </row>
    <row r="16" spans="1:9" x14ac:dyDescent="0.25">
      <c r="A16" s="178">
        <f>Услуги!A19</f>
        <v>9</v>
      </c>
      <c r="B16" s="179" t="str">
        <f>Услуги!B19</f>
        <v xml:space="preserve">ОГБУЗ «Родильный дом г.Костромы» </v>
      </c>
      <c r="C16" s="8">
        <f t="shared" si="0"/>
        <v>0</v>
      </c>
      <c r="D16" s="8"/>
      <c r="E16" s="8"/>
      <c r="F16" s="115"/>
      <c r="G16" s="115"/>
      <c r="H16" s="115"/>
      <c r="I16" s="134"/>
    </row>
    <row r="17" spans="1:9" ht="25.5" x14ac:dyDescent="0.25">
      <c r="A17" s="178">
        <f>Услуги!A20</f>
        <v>10</v>
      </c>
      <c r="B17" s="179" t="str">
        <f>Услуги!B20</f>
        <v>ОГБУЗ  «Стоматологическая поликлиника № 1 города Костромы»</v>
      </c>
      <c r="C17" s="8">
        <f t="shared" si="0"/>
        <v>0</v>
      </c>
      <c r="D17" s="8"/>
      <c r="E17" s="8"/>
      <c r="F17" s="10"/>
      <c r="G17" s="111"/>
      <c r="H17" s="111"/>
      <c r="I17" s="131"/>
    </row>
    <row r="18" spans="1:9" ht="25.5" x14ac:dyDescent="0.25">
      <c r="A18" s="178">
        <f>Услуги!A21</f>
        <v>11</v>
      </c>
      <c r="B18" s="179" t="str">
        <f>Услуги!B21</f>
        <v>ОГБУЗ «Костромская областная станция скорой медицинской помощи и медицины катастроф»</v>
      </c>
      <c r="C18" s="8">
        <f t="shared" si="0"/>
        <v>0</v>
      </c>
      <c r="D18" s="8"/>
      <c r="E18" s="8"/>
      <c r="F18" s="10"/>
      <c r="G18" s="114"/>
      <c r="H18" s="114"/>
      <c r="I18" s="132"/>
    </row>
    <row r="19" spans="1:9" ht="25.5" x14ac:dyDescent="0.25">
      <c r="A19" s="178">
        <f>Услуги!A22</f>
        <v>12</v>
      </c>
      <c r="B19" s="179" t="str">
        <f>Услуги!B22</f>
        <v>ОГБУЗ «Окружная больница Костромского округа № 1»</v>
      </c>
      <c r="C19" s="8">
        <f t="shared" si="0"/>
        <v>0</v>
      </c>
      <c r="D19" s="8"/>
      <c r="E19" s="8"/>
      <c r="F19" s="10"/>
      <c r="G19" s="8"/>
      <c r="H19" s="10"/>
      <c r="I19" s="10"/>
    </row>
    <row r="20" spans="1:9" ht="25.5" x14ac:dyDescent="0.25">
      <c r="A20" s="178">
        <f>Услуги!A23</f>
        <v>13</v>
      </c>
      <c r="B20" s="179" t="str">
        <f>Услуги!B23</f>
        <v xml:space="preserve">ОГБУЗ «Окружная больница Костромского округа № 2» </v>
      </c>
      <c r="C20" s="8">
        <f t="shared" si="0"/>
        <v>0</v>
      </c>
      <c r="D20" s="8"/>
      <c r="E20" s="8"/>
      <c r="F20" s="113"/>
      <c r="G20" s="123"/>
      <c r="H20" s="114"/>
      <c r="I20" s="132"/>
    </row>
    <row r="21" spans="1:9" x14ac:dyDescent="0.25">
      <c r="A21" s="178">
        <f>Услуги!A24</f>
        <v>14</v>
      </c>
      <c r="B21" s="179" t="str">
        <f>Услуги!B24</f>
        <v xml:space="preserve">ОГБУЗ «Буйская центральная районная больница» </v>
      </c>
      <c r="C21" s="8">
        <f t="shared" si="0"/>
        <v>0</v>
      </c>
      <c r="D21" s="8"/>
      <c r="E21" s="8"/>
      <c r="F21" s="10"/>
      <c r="G21" s="10"/>
      <c r="H21" s="10"/>
      <c r="I21" s="10"/>
    </row>
    <row r="22" spans="1:9" x14ac:dyDescent="0.25">
      <c r="A22" s="178">
        <f>Услуги!A25</f>
        <v>15</v>
      </c>
      <c r="B22" s="179" t="str">
        <f>Услуги!B25</f>
        <v>ОГБУЗ «Волгореченская городская больница»</v>
      </c>
      <c r="C22" s="8">
        <f t="shared" si="0"/>
        <v>0</v>
      </c>
      <c r="D22" s="8"/>
      <c r="E22" s="8"/>
      <c r="F22" s="117"/>
      <c r="G22" s="117"/>
      <c r="H22" s="117"/>
      <c r="I22" s="135"/>
    </row>
    <row r="23" spans="1:9" x14ac:dyDescent="0.25">
      <c r="A23" s="178">
        <f>Услуги!A26</f>
        <v>16</v>
      </c>
      <c r="B23" s="179" t="str">
        <f>Услуги!B26</f>
        <v xml:space="preserve">ОГБУЗ «Галичская окружная больница» </v>
      </c>
      <c r="C23" s="8">
        <f t="shared" si="0"/>
        <v>0</v>
      </c>
      <c r="D23" s="8"/>
      <c r="E23" s="8"/>
      <c r="F23" s="117"/>
      <c r="G23" s="117"/>
      <c r="H23" s="117"/>
      <c r="I23" s="135"/>
    </row>
    <row r="24" spans="1:9" x14ac:dyDescent="0.25">
      <c r="A24" s="178">
        <f>Услуги!A27</f>
        <v>17</v>
      </c>
      <c r="B24" s="179" t="str">
        <f>Услуги!B27</f>
        <v>ОГБУЗ «Мантуровская окружная больница»</v>
      </c>
      <c r="C24" s="8">
        <f t="shared" si="0"/>
        <v>0</v>
      </c>
      <c r="D24" s="8"/>
      <c r="E24" s="8"/>
      <c r="F24" s="119"/>
      <c r="G24" s="114"/>
      <c r="H24" s="119"/>
      <c r="I24" s="132"/>
    </row>
    <row r="25" spans="1:9" ht="25.5" x14ac:dyDescent="0.25">
      <c r="A25" s="178">
        <f>Услуги!A28</f>
        <v>18</v>
      </c>
      <c r="B25" s="179" t="str">
        <f>Услуги!B28</f>
        <v xml:space="preserve">ОГБУЗ «Шарьинская окружная больница имени Каверина В.Ф.» </v>
      </c>
      <c r="C25" s="8">
        <f t="shared" si="0"/>
        <v>0</v>
      </c>
      <c r="D25" s="8"/>
      <c r="E25" s="8"/>
      <c r="F25" s="118"/>
      <c r="G25" s="118"/>
      <c r="H25" s="118"/>
      <c r="I25" s="136"/>
    </row>
    <row r="26" spans="1:9" ht="25.5" x14ac:dyDescent="0.25">
      <c r="A26" s="178">
        <f>Услуги!A29</f>
        <v>19</v>
      </c>
      <c r="B26" s="179" t="str">
        <f>Услуги!B29</f>
        <v xml:space="preserve">ОГБУЗ «Антроповская центральная районная больница» </v>
      </c>
      <c r="C26" s="8">
        <f t="shared" si="0"/>
        <v>0</v>
      </c>
      <c r="D26" s="8"/>
      <c r="E26" s="8"/>
      <c r="F26" s="124"/>
      <c r="G26" s="113"/>
      <c r="H26" s="113"/>
      <c r="I26" s="133"/>
    </row>
    <row r="27" spans="1:9" x14ac:dyDescent="0.25">
      <c r="A27" s="178">
        <f>Услуги!A30</f>
        <v>20</v>
      </c>
      <c r="B27" s="179" t="str">
        <f>Услуги!B30</f>
        <v xml:space="preserve">ОГБУЗ «Вохомская межрайонная больница» </v>
      </c>
      <c r="C27" s="8">
        <f t="shared" si="0"/>
        <v>0</v>
      </c>
      <c r="D27" s="8"/>
      <c r="E27" s="8"/>
      <c r="F27" s="117"/>
      <c r="G27" s="117"/>
      <c r="H27" s="117"/>
      <c r="I27" s="135"/>
    </row>
    <row r="28" spans="1:9" x14ac:dyDescent="0.25">
      <c r="A28" s="178">
        <f>Услуги!A31</f>
        <v>21</v>
      </c>
      <c r="B28" s="179" t="str">
        <f>Услуги!B31</f>
        <v xml:space="preserve">ОГБУЗ «Кадыйская районная больница» </v>
      </c>
      <c r="C28" s="8">
        <f t="shared" si="0"/>
        <v>0</v>
      </c>
      <c r="D28" s="8"/>
      <c r="E28" s="8"/>
      <c r="F28" s="117"/>
      <c r="G28" s="117"/>
      <c r="H28" s="117"/>
      <c r="I28" s="135"/>
    </row>
    <row r="29" spans="1:9" x14ac:dyDescent="0.25">
      <c r="A29" s="178">
        <f>Услуги!A32</f>
        <v>22</v>
      </c>
      <c r="B29" s="179" t="str">
        <f>Услуги!B32</f>
        <v xml:space="preserve">ОГБУЗ «Кологривская районная больница» </v>
      </c>
      <c r="C29" s="8">
        <f t="shared" si="0"/>
        <v>0</v>
      </c>
      <c r="D29" s="8"/>
      <c r="E29" s="8"/>
      <c r="F29" s="114"/>
      <c r="G29" s="114"/>
      <c r="H29" s="114"/>
      <c r="I29" s="132"/>
    </row>
    <row r="30" spans="1:9" ht="18.75" x14ac:dyDescent="0.25">
      <c r="A30" s="178">
        <f>Услуги!A33</f>
        <v>23</v>
      </c>
      <c r="B30" s="179" t="str">
        <f>Услуги!B33</f>
        <v>ОГБУЗ «Красносельская районная больница»</v>
      </c>
      <c r="C30" s="8">
        <f t="shared" si="0"/>
        <v>0</v>
      </c>
      <c r="D30" s="8"/>
      <c r="E30" s="8"/>
      <c r="F30" s="168"/>
      <c r="G30" s="168"/>
      <c r="H30" s="168"/>
      <c r="I30" s="168"/>
    </row>
    <row r="31" spans="1:9" x14ac:dyDescent="0.25">
      <c r="A31" s="178">
        <f>Услуги!A34</f>
        <v>24</v>
      </c>
      <c r="B31" s="179" t="str">
        <f>Услуги!B34</f>
        <v xml:space="preserve">ОГБУЗ «Макарьевская районная больница» </v>
      </c>
      <c r="C31" s="8">
        <f t="shared" si="0"/>
        <v>0</v>
      </c>
      <c r="D31" s="8"/>
      <c r="E31" s="8"/>
      <c r="F31" s="111"/>
      <c r="G31" s="111"/>
      <c r="H31" s="111"/>
      <c r="I31" s="131"/>
    </row>
    <row r="32" spans="1:9" x14ac:dyDescent="0.25">
      <c r="A32" s="178">
        <f>Услуги!A35</f>
        <v>25</v>
      </c>
      <c r="B32" s="179" t="str">
        <f>Услуги!B35</f>
        <v xml:space="preserve">ОГБУЗ «Нейская районная больница» </v>
      </c>
      <c r="C32" s="8">
        <f t="shared" si="0"/>
        <v>0</v>
      </c>
      <c r="D32" s="8"/>
      <c r="E32" s="8"/>
      <c r="F32" s="117"/>
      <c r="G32" s="117"/>
      <c r="H32" s="117"/>
      <c r="I32" s="135"/>
    </row>
    <row r="33" spans="1:9" x14ac:dyDescent="0.25">
      <c r="A33" s="178">
        <f>Услуги!A36</f>
        <v>26</v>
      </c>
      <c r="B33" s="179" t="str">
        <f>Услуги!B36</f>
        <v xml:space="preserve">ОГБУЗ «Нерехтская центральная районная больница» </v>
      </c>
      <c r="C33" s="8">
        <f t="shared" si="0"/>
        <v>0</v>
      </c>
      <c r="D33" s="8"/>
      <c r="E33" s="8"/>
      <c r="F33" s="117"/>
      <c r="G33" s="117"/>
      <c r="H33" s="117"/>
      <c r="I33" s="135"/>
    </row>
    <row r="34" spans="1:9" x14ac:dyDescent="0.25">
      <c r="A34" s="178">
        <f>Услуги!A37</f>
        <v>27</v>
      </c>
      <c r="B34" s="179" t="str">
        <f>Услуги!B37</f>
        <v xml:space="preserve">ОГБУЗ «Стоматологическая поликлиника г. Нерехты» </v>
      </c>
      <c r="C34" s="8">
        <f t="shared" si="0"/>
        <v>0</v>
      </c>
      <c r="D34" s="8"/>
      <c r="E34" s="8"/>
      <c r="F34" s="117"/>
      <c r="G34" s="111"/>
      <c r="H34" s="111"/>
      <c r="I34" s="140"/>
    </row>
    <row r="35" spans="1:9" x14ac:dyDescent="0.25">
      <c r="A35" s="178">
        <f>Услуги!A38</f>
        <v>28</v>
      </c>
      <c r="B35" s="179" t="str">
        <f>Услуги!B38</f>
        <v xml:space="preserve">ОГБУЗ «Островская районная больница» </v>
      </c>
      <c r="C35" s="8">
        <f t="shared" si="0"/>
        <v>0</v>
      </c>
      <c r="D35" s="8"/>
      <c r="E35" s="8"/>
      <c r="F35" s="10"/>
      <c r="G35" s="125"/>
      <c r="H35" s="125"/>
      <c r="I35" s="137"/>
    </row>
    <row r="36" spans="1:9" x14ac:dyDescent="0.25">
      <c r="A36" s="178">
        <f>Услуги!A39</f>
        <v>29</v>
      </c>
      <c r="B36" s="179" t="str">
        <f>Услуги!B39</f>
        <v xml:space="preserve">ОГБУЗ «Парфеньевская районная больница» </v>
      </c>
      <c r="C36" s="8">
        <f t="shared" si="0"/>
        <v>0</v>
      </c>
      <c r="D36" s="8"/>
      <c r="E36" s="8"/>
      <c r="F36" s="117"/>
      <c r="G36" s="126"/>
      <c r="H36" s="117"/>
      <c r="I36" s="135"/>
    </row>
    <row r="37" spans="1:9" x14ac:dyDescent="0.25">
      <c r="A37" s="178">
        <f>Услуги!A40</f>
        <v>30</v>
      </c>
      <c r="B37" s="179" t="str">
        <f>Услуги!B40</f>
        <v xml:space="preserve">ОГБУЗ «Солигаличская районная больница» </v>
      </c>
      <c r="C37" s="8">
        <f t="shared" si="0"/>
        <v>0</v>
      </c>
      <c r="D37" s="8"/>
      <c r="E37" s="8"/>
      <c r="F37" s="117"/>
      <c r="G37" s="117"/>
      <c r="H37" s="117"/>
      <c r="I37" s="135"/>
    </row>
    <row r="38" spans="1:9" x14ac:dyDescent="0.25">
      <c r="A38" s="178">
        <f>Услуги!A41</f>
        <v>31</v>
      </c>
      <c r="B38" s="179" t="str">
        <f>Услуги!B41</f>
        <v>ОГБУЗ «Судиславская районная больница»</v>
      </c>
      <c r="C38" s="8">
        <f t="shared" si="0"/>
        <v>0</v>
      </c>
      <c r="D38" s="8"/>
      <c r="E38" s="8"/>
      <c r="F38" s="117"/>
      <c r="G38" s="127"/>
      <c r="H38" s="117"/>
      <c r="I38" s="135"/>
    </row>
    <row r="39" spans="1:9" s="65" customFormat="1" x14ac:dyDescent="0.25">
      <c r="A39" s="178">
        <f>Услуги!A42</f>
        <v>32</v>
      </c>
      <c r="B39" s="179" t="str">
        <f>Услуги!B42</f>
        <v>ОГБУЗ «Сусанинская районная больница»</v>
      </c>
      <c r="C39" s="8">
        <f t="shared" si="0"/>
        <v>0</v>
      </c>
      <c r="D39" s="8"/>
      <c r="E39" s="8"/>
      <c r="F39" s="117"/>
      <c r="G39" s="127"/>
      <c r="H39" s="117"/>
      <c r="I39" s="135"/>
    </row>
    <row r="40" spans="1:9" ht="25.5" x14ac:dyDescent="0.25">
      <c r="A40" s="178">
        <f>Услуги!A43</f>
        <v>33</v>
      </c>
      <c r="B40" s="179" t="str">
        <f>Услуги!B43</f>
        <v xml:space="preserve">ОГБУЗ «Чухломская центральная районная больница» </v>
      </c>
      <c r="C40" s="8">
        <f t="shared" si="0"/>
        <v>0</v>
      </c>
      <c r="D40" s="8"/>
      <c r="E40" s="8"/>
      <c r="F40" s="117"/>
      <c r="G40" s="117"/>
      <c r="H40" s="117"/>
      <c r="I40" s="135"/>
    </row>
    <row r="41" spans="1:9" x14ac:dyDescent="0.25">
      <c r="A41" s="178">
        <f>Услуги!A44</f>
        <v>34</v>
      </c>
      <c r="B41" s="179" t="str">
        <f>Услуги!B44</f>
        <v>ФКУЗ «МСЧ МВД РФ по Костромской области»</v>
      </c>
      <c r="C41" s="8">
        <f t="shared" si="0"/>
        <v>0</v>
      </c>
      <c r="D41" s="8"/>
      <c r="E41" s="8"/>
      <c r="F41" s="8"/>
      <c r="G41" s="8"/>
      <c r="H41" s="10"/>
      <c r="I41" s="10"/>
    </row>
    <row r="42" spans="1:9" s="65" customFormat="1" x14ac:dyDescent="0.25">
      <c r="A42" s="178">
        <f>Услуги!A45</f>
        <v>35</v>
      </c>
      <c r="B42" s="179" t="str">
        <f>Услуги!B45</f>
        <v>ЧУЗ «Поликлиника «РЖД-Медицина» города Буй«»</v>
      </c>
      <c r="C42" s="8">
        <f t="shared" si="0"/>
        <v>0</v>
      </c>
      <c r="D42" s="8"/>
      <c r="E42" s="8"/>
      <c r="F42" s="64"/>
      <c r="G42" s="63"/>
      <c r="H42" s="64"/>
      <c r="I42" s="64"/>
    </row>
    <row r="43" spans="1:9" ht="25.5" x14ac:dyDescent="0.25">
      <c r="A43" s="178">
        <f>Услуги!A46</f>
        <v>36</v>
      </c>
      <c r="B43" s="179" t="str">
        <f>Услуги!B46</f>
        <v>ЧУЗ «Поликлиника «РЖД-Медицина» города Шарья«»</v>
      </c>
      <c r="C43" s="8">
        <f t="shared" si="0"/>
        <v>0</v>
      </c>
      <c r="D43" s="8"/>
      <c r="E43" s="8"/>
      <c r="F43" s="120"/>
      <c r="G43" s="114"/>
      <c r="H43" s="119"/>
      <c r="I43" s="132"/>
    </row>
    <row r="44" spans="1:9" x14ac:dyDescent="0.25">
      <c r="A44" s="178">
        <f>Услуги!A47</f>
        <v>37</v>
      </c>
      <c r="B44" s="179" t="str">
        <f>Услуги!B47</f>
        <v>ЧУ «Клиника Медекс Кострома»</v>
      </c>
      <c r="C44" s="8">
        <f t="shared" si="0"/>
        <v>0</v>
      </c>
      <c r="D44" s="8"/>
      <c r="E44" s="8"/>
      <c r="F44" s="111"/>
      <c r="G44" s="111"/>
      <c r="H44" s="64"/>
      <c r="I44" s="131"/>
    </row>
    <row r="45" spans="1:9" x14ac:dyDescent="0.25">
      <c r="A45" s="178">
        <f>Услуги!A48</f>
        <v>38</v>
      </c>
      <c r="B45" s="179" t="str">
        <f>Услуги!B48</f>
        <v>МЧУ ДПО «Нефросовет»</v>
      </c>
      <c r="C45" s="8">
        <f t="shared" si="0"/>
        <v>0</v>
      </c>
      <c r="D45" s="8"/>
      <c r="E45" s="8"/>
      <c r="F45" s="111"/>
      <c r="G45" s="111"/>
      <c r="H45" s="111"/>
      <c r="I45" s="131"/>
    </row>
    <row r="46" spans="1:9" x14ac:dyDescent="0.25">
      <c r="A46" s="178">
        <f>Услуги!A49</f>
        <v>39</v>
      </c>
      <c r="B46" s="179" t="str">
        <f>Услуги!B49</f>
        <v>ЛПУ «Санаторий «Колос»</v>
      </c>
      <c r="C46" s="8">
        <f t="shared" si="0"/>
        <v>0</v>
      </c>
      <c r="D46" s="8"/>
      <c r="E46" s="8"/>
      <c r="F46" s="8"/>
      <c r="G46" s="8"/>
      <c r="H46" s="10"/>
      <c r="I46" s="10"/>
    </row>
    <row r="47" spans="1:9" x14ac:dyDescent="0.25">
      <c r="A47" s="178">
        <f>Услуги!A50</f>
        <v>40</v>
      </c>
      <c r="B47" s="179" t="str">
        <f>Услуги!B50</f>
        <v>ЗАО «Санаторий имени Воровского»</v>
      </c>
      <c r="C47" s="8">
        <f t="shared" si="0"/>
        <v>0</v>
      </c>
      <c r="D47" s="8"/>
      <c r="E47" s="8"/>
      <c r="F47" s="8"/>
      <c r="G47" s="8"/>
      <c r="H47" s="10"/>
      <c r="I47" s="10"/>
    </row>
    <row r="48" spans="1:9" x14ac:dyDescent="0.25">
      <c r="A48" s="178">
        <f>Услуги!A51</f>
        <v>41</v>
      </c>
      <c r="B48" s="179" t="str">
        <f>Услуги!B51</f>
        <v>ООО «Дент Аль»</v>
      </c>
      <c r="C48" s="8">
        <f t="shared" si="0"/>
        <v>0</v>
      </c>
      <c r="D48" s="8"/>
      <c r="E48" s="8"/>
      <c r="F48" s="8"/>
      <c r="G48" s="62"/>
      <c r="H48" s="10"/>
      <c r="I48" s="10"/>
    </row>
    <row r="49" spans="1:9" x14ac:dyDescent="0.25">
      <c r="A49" s="178">
        <f>Услуги!A52</f>
        <v>42</v>
      </c>
      <c r="B49" s="179" t="str">
        <f>Услуги!B52</f>
        <v xml:space="preserve">ООО «ЗУБиК» </v>
      </c>
      <c r="C49" s="8">
        <f t="shared" si="0"/>
        <v>0</v>
      </c>
      <c r="D49" s="8"/>
      <c r="E49" s="8"/>
      <c r="F49" s="8"/>
      <c r="G49" s="62"/>
      <c r="H49" s="10"/>
      <c r="I49" s="10"/>
    </row>
    <row r="50" spans="1:9" x14ac:dyDescent="0.25">
      <c r="A50" s="178">
        <f>Услуги!A53</f>
        <v>43</v>
      </c>
      <c r="B50" s="179" t="str">
        <f>Услуги!B53</f>
        <v>ООО «Зубной Чародей»</v>
      </c>
      <c r="C50" s="8">
        <f t="shared" si="0"/>
        <v>0</v>
      </c>
      <c r="D50" s="8"/>
      <c r="E50" s="8"/>
      <c r="F50" s="8"/>
      <c r="G50" s="62"/>
      <c r="H50" s="10"/>
      <c r="I50" s="10"/>
    </row>
    <row r="51" spans="1:9" x14ac:dyDescent="0.25">
      <c r="A51" s="178">
        <f>Услуги!A54</f>
        <v>44</v>
      </c>
      <c r="B51" s="179" t="str">
        <f>Услуги!B54</f>
        <v xml:space="preserve">ООО «Оптима» </v>
      </c>
      <c r="C51" s="8">
        <f t="shared" si="0"/>
        <v>0</v>
      </c>
      <c r="D51" s="8"/>
      <c r="E51" s="8"/>
      <c r="F51" s="8"/>
      <c r="G51" s="62"/>
      <c r="H51" s="10"/>
      <c r="I51" s="10"/>
    </row>
    <row r="52" spans="1:9" x14ac:dyDescent="0.25">
      <c r="A52" s="180">
        <f>Услуги!A55</f>
        <v>45</v>
      </c>
      <c r="B52" s="181" t="str">
        <f>Услуги!B55</f>
        <v xml:space="preserve">ООО «Кристалл» </v>
      </c>
      <c r="C52" s="8">
        <f t="shared" si="0"/>
        <v>0</v>
      </c>
      <c r="D52" s="8"/>
      <c r="E52" s="8"/>
      <c r="F52" s="8"/>
      <c r="G52" s="62"/>
      <c r="H52" s="10"/>
      <c r="I52" s="10"/>
    </row>
    <row r="53" spans="1:9" x14ac:dyDescent="0.25">
      <c r="A53" s="178">
        <f>Услуги!A56</f>
        <v>46</v>
      </c>
      <c r="B53" s="179" t="str">
        <f>Услуги!B56</f>
        <v>ООО «Гинеколог и Я»</v>
      </c>
      <c r="C53" s="8">
        <f t="shared" si="0"/>
        <v>0</v>
      </c>
      <c r="D53" s="8"/>
      <c r="E53" s="8"/>
      <c r="F53" s="8"/>
      <c r="G53" s="8"/>
      <c r="H53" s="10"/>
      <c r="I53" s="10"/>
    </row>
    <row r="54" spans="1:9" x14ac:dyDescent="0.25">
      <c r="A54" s="178">
        <f>Услуги!A57</f>
        <v>47</v>
      </c>
      <c r="B54" s="179" t="str">
        <f>Услуги!B57</f>
        <v>ООО «Хирургия глаза»</v>
      </c>
      <c r="C54" s="8">
        <f t="shared" si="0"/>
        <v>0</v>
      </c>
      <c r="D54" s="8"/>
      <c r="E54" s="8"/>
      <c r="F54" s="111"/>
      <c r="G54" s="121"/>
      <c r="H54" s="111"/>
      <c r="I54" s="131"/>
    </row>
    <row r="55" spans="1:9" x14ac:dyDescent="0.25">
      <c r="A55" s="178">
        <f>Услуги!A58</f>
        <v>48</v>
      </c>
      <c r="B55" s="179" t="str">
        <f>Услуги!B58</f>
        <v xml:space="preserve">ООО «Медицинский центр «Здоровье» </v>
      </c>
      <c r="C55" s="8">
        <f t="shared" si="0"/>
        <v>0</v>
      </c>
      <c r="D55" s="8"/>
      <c r="E55" s="8"/>
      <c r="F55" s="8"/>
      <c r="G55" s="128"/>
      <c r="H55" s="129"/>
      <c r="I55" s="138"/>
    </row>
    <row r="56" spans="1:9" x14ac:dyDescent="0.25">
      <c r="A56" s="178">
        <f>Услуги!A59</f>
        <v>49</v>
      </c>
      <c r="B56" s="179" t="str">
        <f>Услуги!B59</f>
        <v>ООО «Медицинский Центр «Мирт»</v>
      </c>
      <c r="C56" s="8">
        <f t="shared" si="0"/>
        <v>0</v>
      </c>
      <c r="D56" s="8"/>
      <c r="E56" s="8"/>
      <c r="F56" s="8"/>
      <c r="G56" s="8"/>
      <c r="H56" s="10"/>
      <c r="I56" s="10"/>
    </row>
    <row r="57" spans="1:9" x14ac:dyDescent="0.25">
      <c r="A57" s="178">
        <f>Услуги!A60</f>
        <v>50</v>
      </c>
      <c r="B57" s="179" t="str">
        <f>Услуги!B60</f>
        <v>ООО «Мир здоровья»</v>
      </c>
      <c r="C57" s="8">
        <f t="shared" si="0"/>
        <v>0</v>
      </c>
      <c r="D57" s="8"/>
      <c r="E57" s="8"/>
      <c r="F57" s="8"/>
      <c r="G57" s="111"/>
      <c r="H57" s="111"/>
      <c r="I57" s="10"/>
    </row>
    <row r="58" spans="1:9" x14ac:dyDescent="0.25">
      <c r="A58" s="178">
        <f>Услуги!A61</f>
        <v>51</v>
      </c>
      <c r="B58" s="179" t="str">
        <f>Услуги!B61</f>
        <v xml:space="preserve">ООО «Центр амбулаторной хирургии» </v>
      </c>
      <c r="C58" s="8">
        <f t="shared" si="0"/>
        <v>0</v>
      </c>
      <c r="D58" s="8"/>
      <c r="E58" s="8"/>
      <c r="F58" s="111"/>
      <c r="G58" s="111"/>
      <c r="H58" s="111"/>
      <c r="I58" s="131"/>
    </row>
    <row r="59" spans="1:9" x14ac:dyDescent="0.25">
      <c r="A59" s="178">
        <f>Услуги!A62</f>
        <v>52</v>
      </c>
      <c r="B59" s="179" t="str">
        <f>Услуги!B62</f>
        <v>ООО «Профилактическая медицина»</v>
      </c>
      <c r="C59" s="8">
        <f t="shared" si="0"/>
        <v>0</v>
      </c>
      <c r="D59" s="8"/>
      <c r="E59" s="8"/>
      <c r="F59" s="8"/>
      <c r="G59" s="111"/>
      <c r="H59" s="111"/>
      <c r="I59" s="131"/>
    </row>
    <row r="60" spans="1:9" x14ac:dyDescent="0.25">
      <c r="A60" s="178">
        <f>Услуги!A63</f>
        <v>53</v>
      </c>
      <c r="B60" s="179" t="str">
        <f>Услуги!B63</f>
        <v>ООО «ЛДЦ МИБС - Кострома»</v>
      </c>
      <c r="C60" s="8">
        <f t="shared" si="0"/>
        <v>0</v>
      </c>
      <c r="D60" s="8"/>
      <c r="E60" s="66"/>
      <c r="F60" s="88"/>
      <c r="G60" s="114"/>
      <c r="H60" s="114"/>
      <c r="I60" s="10"/>
    </row>
    <row r="61" spans="1:9" x14ac:dyDescent="0.25">
      <c r="A61" s="178">
        <f>Услуги!A64</f>
        <v>54</v>
      </c>
      <c r="B61" s="179" t="str">
        <f>Услуги!B64</f>
        <v>ООО «МРТ - Эксперт Кострома»</v>
      </c>
      <c r="C61" s="8">
        <f t="shared" si="0"/>
        <v>0</v>
      </c>
      <c r="D61" s="8"/>
      <c r="E61" s="66"/>
      <c r="F61" s="88"/>
      <c r="G61" s="88"/>
      <c r="H61" s="10"/>
      <c r="I61" s="10"/>
    </row>
    <row r="62" spans="1:9" x14ac:dyDescent="0.25">
      <c r="A62" s="178">
        <f>Услуги!A65</f>
        <v>55</v>
      </c>
      <c r="B62" s="179" t="str">
        <f>Услуги!B65</f>
        <v>ООО «МИРТ-МРТ»</v>
      </c>
      <c r="C62" s="8">
        <f t="shared" si="0"/>
        <v>0</v>
      </c>
      <c r="D62" s="8"/>
      <c r="E62" s="66"/>
      <c r="F62" s="88"/>
      <c r="G62" s="88"/>
      <c r="H62" s="10"/>
      <c r="I62" s="10"/>
    </row>
    <row r="63" spans="1:9" x14ac:dyDescent="0.25">
      <c r="A63" s="180">
        <f>Услуги!A66</f>
        <v>56</v>
      </c>
      <c r="B63" s="181" t="str">
        <f>Услуги!B66</f>
        <v>ООО «Медицинская клиника «Кислород»</v>
      </c>
      <c r="C63" s="8">
        <f t="shared" si="0"/>
        <v>0</v>
      </c>
      <c r="D63" s="8"/>
      <c r="E63" s="66"/>
      <c r="F63" s="88"/>
      <c r="G63" s="88"/>
      <c r="H63" s="10"/>
      <c r="I63" s="10"/>
    </row>
    <row r="64" spans="1:9" x14ac:dyDescent="0.25">
      <c r="A64" s="178">
        <f>Услуги!A67</f>
        <v>57</v>
      </c>
      <c r="B64" s="179" t="str">
        <f>Услуги!B67</f>
        <v>ООО «Мать и дитя Кострома»</v>
      </c>
      <c r="C64" s="8">
        <f t="shared" si="0"/>
        <v>0</v>
      </c>
      <c r="D64" s="8"/>
      <c r="E64" s="66"/>
      <c r="F64" s="88"/>
      <c r="G64" s="88"/>
      <c r="H64" s="10"/>
      <c r="I64" s="10"/>
    </row>
    <row r="65" spans="1:9" x14ac:dyDescent="0.25">
      <c r="A65" s="178">
        <f>Услуги!A68</f>
        <v>58</v>
      </c>
      <c r="B65" s="179" t="str">
        <f>Услуги!B68</f>
        <v>ООО «МЦ «Юнона»</v>
      </c>
      <c r="C65" s="8">
        <f t="shared" si="0"/>
        <v>0</v>
      </c>
      <c r="D65" s="8"/>
      <c r="E65" s="66"/>
      <c r="F65" s="88"/>
      <c r="G65" s="88"/>
      <c r="H65" s="10"/>
      <c r="I65" s="10"/>
    </row>
    <row r="66" spans="1:9" x14ac:dyDescent="0.25">
      <c r="A66" s="178">
        <f>Услуги!A69</f>
        <v>59</v>
      </c>
      <c r="B66" s="179" t="str">
        <f>Услуги!B69</f>
        <v>ООО «ЦЕНТР ЭКО»</v>
      </c>
      <c r="C66" s="8">
        <f t="shared" si="0"/>
        <v>0</v>
      </c>
      <c r="D66" s="8"/>
      <c r="E66" s="66"/>
      <c r="F66" s="88"/>
      <c r="G66" s="88"/>
      <c r="H66" s="10"/>
      <c r="I66" s="10"/>
    </row>
    <row r="67" spans="1:9" x14ac:dyDescent="0.25">
      <c r="A67" s="180">
        <f>Услуги!A70</f>
        <v>60</v>
      </c>
      <c r="B67" s="181" t="str">
        <f>Услуги!B70</f>
        <v>ООО «МЕДСКАН»</v>
      </c>
      <c r="C67" s="8">
        <f t="shared" si="0"/>
        <v>0</v>
      </c>
      <c r="D67" s="8"/>
      <c r="E67" s="66"/>
      <c r="F67" s="88"/>
      <c r="G67" s="88"/>
      <c r="H67" s="10"/>
      <c r="I67" s="10"/>
    </row>
    <row r="68" spans="1:9" x14ac:dyDescent="0.25">
      <c r="A68" s="178">
        <f>Услуги!A71</f>
        <v>61</v>
      </c>
      <c r="B68" s="179" t="str">
        <f>Услуги!B71</f>
        <v xml:space="preserve">ООО «М-ЛАЙН» </v>
      </c>
      <c r="C68" s="8">
        <f t="shared" si="0"/>
        <v>0</v>
      </c>
      <c r="D68" s="8"/>
      <c r="E68" s="66"/>
      <c r="F68" s="88"/>
      <c r="G68" s="88"/>
      <c r="H68" s="10"/>
      <c r="I68" s="10"/>
    </row>
    <row r="69" spans="1:9" x14ac:dyDescent="0.25">
      <c r="A69" s="178">
        <f>Услуги!A72</f>
        <v>62</v>
      </c>
      <c r="B69" s="179" t="str">
        <f>Услуги!B72</f>
        <v>АО «Клиника К+31»</v>
      </c>
      <c r="C69" s="8">
        <f t="shared" si="0"/>
        <v>0</v>
      </c>
      <c r="D69" s="8"/>
      <c r="E69" s="66"/>
      <c r="F69" s="88"/>
      <c r="G69" s="129"/>
      <c r="H69" s="129"/>
      <c r="I69" s="138"/>
    </row>
    <row r="70" spans="1:9" s="40" customFormat="1" ht="25.5" x14ac:dyDescent="0.25">
      <c r="A70" s="178">
        <f>Услуги!A73</f>
        <v>63</v>
      </c>
      <c r="B70" s="179" t="str">
        <f>Услуги!B73</f>
        <v>ООО «Научно-методический центр клинической лабораторной диагностики Ситилаб»</v>
      </c>
      <c r="C70" s="8">
        <f t="shared" si="0"/>
        <v>0</v>
      </c>
      <c r="D70" s="8"/>
      <c r="E70" s="31"/>
      <c r="F70" s="174"/>
      <c r="G70" s="175"/>
      <c r="H70" s="177"/>
      <c r="I70" s="176"/>
    </row>
    <row r="71" spans="1:9" x14ac:dyDescent="0.25">
      <c r="A71" s="178">
        <f>Услуги!A74</f>
        <v>64</v>
      </c>
      <c r="B71" s="179" t="str">
        <f>Услуги!B74</f>
        <v>ООО «Диализный центр НЕФРОС-ВОРОНЕЖ»</v>
      </c>
      <c r="C71" s="8">
        <f t="shared" si="0"/>
        <v>0</v>
      </c>
      <c r="D71" s="8"/>
      <c r="E71" s="66"/>
      <c r="F71" s="88"/>
      <c r="G71" s="88"/>
      <c r="H71" s="10"/>
      <c r="I71" s="10"/>
    </row>
    <row r="72" spans="1:9" x14ac:dyDescent="0.25">
      <c r="A72" s="178">
        <f>Услуги!A75</f>
        <v>65</v>
      </c>
      <c r="B72" s="179" t="str">
        <f>Услуги!B75</f>
        <v>ЧУ «Центры диализа «АВИЦЕННА»</v>
      </c>
      <c r="C72" s="8">
        <f t="shared" ref="C72:C80" si="1">D72+E72</f>
        <v>0</v>
      </c>
      <c r="D72" s="8"/>
      <c r="E72" s="66"/>
      <c r="F72" s="88"/>
      <c r="G72" s="139"/>
      <c r="H72" s="130"/>
      <c r="I72" s="10"/>
    </row>
    <row r="73" spans="1:9" x14ac:dyDescent="0.25">
      <c r="A73" s="178">
        <f>Услуги!A76</f>
        <v>66</v>
      </c>
      <c r="B73" s="179" t="str">
        <f>Услуги!B76</f>
        <v>ООО «Костромская офтальмологическая клиника»</v>
      </c>
      <c r="C73" s="8">
        <f t="shared" si="1"/>
        <v>0</v>
      </c>
      <c r="D73" s="66"/>
      <c r="E73" s="66"/>
      <c r="F73" s="88"/>
      <c r="G73" s="139"/>
      <c r="H73" s="130"/>
      <c r="I73" s="10"/>
    </row>
    <row r="74" spans="1:9" ht="38.25" x14ac:dyDescent="0.25">
      <c r="A74" s="180">
        <f>Услуги!A77</f>
        <v>67</v>
      </c>
      <c r="B74" s="181" t="str">
        <f>Услуги!B77</f>
        <v>ГБУЗ города Москвы «Диагностический центр (Центр лабораторных исследований) Департамента здравоохранения города Москвы»</v>
      </c>
      <c r="C74" s="8">
        <f t="shared" si="1"/>
        <v>0</v>
      </c>
      <c r="D74" s="66"/>
      <c r="E74" s="66"/>
      <c r="F74" s="88"/>
      <c r="G74" s="139"/>
      <c r="H74" s="130"/>
      <c r="I74" s="10"/>
    </row>
    <row r="75" spans="1:9" x14ac:dyDescent="0.25">
      <c r="A75" s="178">
        <f>Услуги!A78</f>
        <v>68</v>
      </c>
      <c r="B75" s="179" t="str">
        <f>Услуги!B78</f>
        <v>ООО «Независимая лаборатория ИНВИТРО»</v>
      </c>
      <c r="C75" s="8">
        <f t="shared" si="1"/>
        <v>0</v>
      </c>
      <c r="D75" s="66"/>
      <c r="E75" s="66"/>
      <c r="F75" s="88"/>
      <c r="G75" s="139"/>
      <c r="H75" s="130"/>
      <c r="I75" s="10"/>
    </row>
    <row r="76" spans="1:9" x14ac:dyDescent="0.25">
      <c r="A76" s="178">
        <f>Услуги!A79</f>
        <v>69</v>
      </c>
      <c r="B76" s="179" t="str">
        <f>Услуги!B79</f>
        <v>ООО «ВИТАЛАБ»</v>
      </c>
      <c r="C76" s="8">
        <f t="shared" si="1"/>
        <v>0</v>
      </c>
      <c r="D76" s="66"/>
      <c r="E76" s="66"/>
      <c r="F76" s="88"/>
      <c r="G76" s="139"/>
      <c r="H76" s="130"/>
      <c r="I76" s="10"/>
    </row>
    <row r="77" spans="1:9" x14ac:dyDescent="0.25">
      <c r="A77" s="178">
        <f>Услуги!A80</f>
        <v>70</v>
      </c>
      <c r="B77" s="179" t="str">
        <f>Услуги!B80</f>
        <v>ООО «НПФ «ХЕЛИКС»</v>
      </c>
      <c r="C77" s="8">
        <f t="shared" si="1"/>
        <v>0</v>
      </c>
      <c r="D77" s="66"/>
      <c r="E77" s="66"/>
      <c r="F77" s="88"/>
      <c r="G77" s="139"/>
      <c r="H77" s="130"/>
      <c r="I77" s="10"/>
    </row>
    <row r="78" spans="1:9" x14ac:dyDescent="0.25">
      <c r="A78" s="178">
        <f>Услуги!A81</f>
        <v>71</v>
      </c>
      <c r="B78" s="179" t="str">
        <f>Услуги!B81</f>
        <v>АО «МЕДИЦИНА»</v>
      </c>
      <c r="C78" s="8">
        <f t="shared" si="1"/>
        <v>0</v>
      </c>
      <c r="D78" s="66"/>
      <c r="E78" s="66"/>
      <c r="F78" s="88"/>
      <c r="G78" s="88"/>
      <c r="H78" s="10"/>
      <c r="I78" s="10"/>
    </row>
    <row r="79" spans="1:9" ht="25.5" x14ac:dyDescent="0.25">
      <c r="A79" s="178">
        <f>Услуги!A82</f>
        <v>72</v>
      </c>
      <c r="B79" s="179" t="str">
        <f>Услуги!B82</f>
        <v>ООО «Морфологическая диагностическая лаборатория»</v>
      </c>
      <c r="C79" s="8">
        <f t="shared" si="1"/>
        <v>0</v>
      </c>
      <c r="D79" s="66"/>
      <c r="E79" s="66"/>
      <c r="F79" s="88"/>
      <c r="G79" s="88"/>
      <c r="H79" s="10"/>
      <c r="I79" s="10"/>
    </row>
    <row r="80" spans="1:9" x14ac:dyDescent="0.25">
      <c r="A80" s="7">
        <f>Услуги!A83</f>
        <v>0</v>
      </c>
      <c r="B80" s="29">
        <f>Услуги!B83</f>
        <v>0</v>
      </c>
      <c r="C80" s="8">
        <f t="shared" si="1"/>
        <v>0</v>
      </c>
      <c r="D80" s="66"/>
      <c r="E80" s="66"/>
      <c r="F80" s="88"/>
      <c r="G80" s="88"/>
      <c r="H80" s="10"/>
      <c r="I80" s="10"/>
    </row>
    <row r="81" spans="1:9" x14ac:dyDescent="0.25">
      <c r="A81" s="328" t="str">
        <f>КС!A84</f>
        <v>Итого</v>
      </c>
      <c r="B81" s="329"/>
      <c r="C81" s="92">
        <f>SUM(C8:C79)</f>
        <v>0</v>
      </c>
      <c r="D81" s="92">
        <f t="shared" ref="D81:E81" si="2">SUM(D8:D79)</f>
        <v>0</v>
      </c>
      <c r="E81" s="92">
        <f t="shared" si="2"/>
        <v>0</v>
      </c>
      <c r="F81" s="93" t="s">
        <v>85</v>
      </c>
      <c r="G81" s="93" t="s">
        <v>85</v>
      </c>
      <c r="H81" s="94" t="s">
        <v>85</v>
      </c>
      <c r="I81" s="93" t="s">
        <v>85</v>
      </c>
    </row>
  </sheetData>
  <customSheetViews>
    <customSheetView guid="{4499D588-D746-460C-B784-E74856D3B233}" scale="80" hiddenRows="1" topLeftCell="A3">
      <pane xSplit="2" ySplit="7" topLeftCell="F50" activePane="bottomRight" state="frozen"/>
      <selection pane="bottomRight" activeCell="I72" sqref="I72"/>
      <pageMargins left="0.7" right="0.7" top="0.75" bottom="0.75" header="0.3" footer="0.3"/>
      <pageSetup paperSize="9" orientation="portrait" r:id="rId1"/>
    </customSheetView>
    <customSheetView guid="{6BD6499E-5662-4CC5-8D7A-C6B3594CACB9}" scale="80">
      <pane xSplit="2" ySplit="4" topLeftCell="C5" activePane="bottomRight" state="frozen"/>
      <selection pane="bottomRight" activeCell="L32" sqref="L32"/>
      <pageMargins left="0.7" right="0.7" top="0.75" bottom="0.75" header="0.3" footer="0.3"/>
      <pageSetup paperSize="9" orientation="portrait" r:id="rId2"/>
    </customSheetView>
    <customSheetView guid="{FDEAECBE-33AC-40ED-8C2A-9D7FD7B54355}" scale="80" fitToPage="1" hiddenRows="1" topLeftCell="A4">
      <pane xSplit="2" ySplit="7" topLeftCell="C11" activePane="bottomRight" state="frozen"/>
      <selection pane="bottomRight" activeCell="D14" sqref="D14"/>
      <pageMargins left="0.19685039370078741" right="0.19685039370078741" top="0.19685039370078741" bottom="0.19685039370078741" header="0.31496062992125984" footer="0.31496062992125984"/>
      <pageSetup paperSize="8" scale="70" orientation="portrait" r:id="rId3"/>
    </customSheetView>
  </customSheetViews>
  <mergeCells count="12">
    <mergeCell ref="F3:I3"/>
    <mergeCell ref="I4:I7"/>
    <mergeCell ref="C6:C7"/>
    <mergeCell ref="D6:D7"/>
    <mergeCell ref="E6:E7"/>
    <mergeCell ref="G4:G7"/>
    <mergeCell ref="H4:H7"/>
    <mergeCell ref="A81:B81"/>
    <mergeCell ref="A4:A7"/>
    <mergeCell ref="B4:B7"/>
    <mergeCell ref="C4:E5"/>
    <mergeCell ref="F4:F7"/>
  </mergeCells>
  <pageMargins left="0.7" right="0.7" top="0.75" bottom="0.75" header="0.3" footer="0.3"/>
  <pageSetup paperSize="9" orientation="portrait"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F0"/>
  </sheetPr>
  <dimension ref="A1:BC82"/>
  <sheetViews>
    <sheetView topLeftCell="A4" zoomScale="80" zoomScaleNormal="70" zoomScaleSheetLayoutView="30" workbookViewId="0">
      <pane xSplit="2" ySplit="4" topLeftCell="C8" activePane="bottomRight" state="frozen"/>
      <selection activeCell="N38" sqref="N38"/>
      <selection pane="topRight" activeCell="N38" sqref="N38"/>
      <selection pane="bottomLeft" activeCell="N38" sqref="N38"/>
      <selection pane="bottomRight" activeCell="N38" sqref="N38"/>
    </sheetView>
  </sheetViews>
  <sheetFormatPr defaultRowHeight="15" x14ac:dyDescent="0.25"/>
  <cols>
    <col min="1" max="1" width="3" style="1" bestFit="1" customWidth="1"/>
    <col min="2" max="2" width="45.7109375" style="1" customWidth="1"/>
    <col min="3" max="5" width="9.140625" style="1" customWidth="1"/>
    <col min="6" max="6" width="14.42578125" style="1" customWidth="1"/>
    <col min="7" max="7" width="15.42578125" style="1" customWidth="1"/>
    <col min="8" max="8" width="15.7109375" style="1" customWidth="1"/>
    <col min="9" max="9" width="14.85546875" style="1" customWidth="1"/>
    <col min="10" max="10" width="11.85546875" style="1" customWidth="1"/>
    <col min="11" max="11" width="15.42578125" style="1" customWidth="1"/>
    <col min="12" max="12" width="14.5703125" style="1" customWidth="1"/>
    <col min="13" max="13" width="13.28515625" style="1" customWidth="1"/>
    <col min="14" max="14" width="10.7109375" style="1" customWidth="1"/>
    <col min="15" max="15" width="14.140625" style="1" customWidth="1"/>
    <col min="16" max="17" width="13.42578125" style="1" customWidth="1"/>
    <col min="18" max="18" width="14.28515625" style="1" customWidth="1"/>
    <col min="19" max="20" width="13.42578125" style="1" customWidth="1"/>
    <col min="21" max="21" width="14" style="1" customWidth="1"/>
    <col min="22" max="22" width="10.7109375" style="1" customWidth="1"/>
    <col min="23" max="23" width="13" style="1" customWidth="1"/>
    <col min="24" max="24" width="11.5703125" style="1" customWidth="1"/>
    <col min="25" max="25" width="11.140625" style="1" customWidth="1"/>
    <col min="26" max="26" width="17.42578125" style="1" customWidth="1"/>
    <col min="27" max="30" width="12.140625" style="1" customWidth="1"/>
    <col min="31" max="31" width="15.140625" style="1" customWidth="1"/>
    <col min="32" max="32" width="13.5703125" style="1" customWidth="1"/>
    <col min="33" max="33" width="15.28515625" style="1" customWidth="1"/>
    <col min="34" max="34" width="15.42578125" style="1" customWidth="1"/>
    <col min="35" max="36" width="17.28515625" style="1" customWidth="1"/>
    <col min="37" max="37" width="19.5703125" style="1" customWidth="1"/>
    <col min="38" max="38" width="19.7109375" style="1" customWidth="1"/>
    <col min="39" max="39" width="17.28515625" style="1" customWidth="1"/>
    <col min="40" max="40" width="19.7109375" style="1" customWidth="1"/>
    <col min="41" max="41" width="16.5703125" style="1" customWidth="1"/>
    <col min="42" max="42" width="23.5703125" style="1" customWidth="1"/>
    <col min="43" max="43" width="15.7109375" style="1" customWidth="1"/>
    <col min="44" max="44" width="16.28515625" style="1" customWidth="1"/>
    <col min="45" max="45" width="19.7109375" style="1" customWidth="1"/>
    <col min="46" max="46" width="16.5703125" style="1" customWidth="1"/>
    <col min="47" max="47" width="23.5703125" style="1" customWidth="1"/>
    <col min="48" max="48" width="15.7109375" style="1" customWidth="1"/>
    <col min="49" max="49" width="15.85546875" style="1" customWidth="1"/>
    <col min="50" max="50" width="11.28515625" style="1" bestFit="1" customWidth="1"/>
    <col min="51" max="54" width="15.42578125" style="26" customWidth="1"/>
    <col min="55" max="55" width="13" style="1" customWidth="1"/>
    <col min="56" max="16384" width="9.140625" style="1"/>
  </cols>
  <sheetData>
    <row r="1" spans="1:55" hidden="1" x14ac:dyDescent="0.25"/>
    <row r="2" spans="1:55" hidden="1" x14ac:dyDescent="0.25"/>
    <row r="3" spans="1:55" hidden="1" x14ac:dyDescent="0.25"/>
    <row r="4" spans="1:55" s="68" customFormat="1" x14ac:dyDescent="0.25">
      <c r="A4" s="284" t="s">
        <v>52</v>
      </c>
      <c r="B4" s="284" t="s">
        <v>0</v>
      </c>
      <c r="C4" s="295" t="s">
        <v>90</v>
      </c>
      <c r="D4" s="295"/>
      <c r="E4" s="295"/>
      <c r="F4" s="295" t="s">
        <v>114</v>
      </c>
      <c r="G4" s="337" t="s">
        <v>54</v>
      </c>
      <c r="H4" s="337"/>
      <c r="I4" s="337"/>
      <c r="J4" s="337"/>
      <c r="K4" s="295" t="s">
        <v>115</v>
      </c>
      <c r="L4" s="295"/>
      <c r="M4" s="295"/>
      <c r="N4" s="295"/>
      <c r="O4" s="295" t="s">
        <v>116</v>
      </c>
      <c r="P4" s="295"/>
      <c r="Q4" s="295"/>
      <c r="R4" s="295" t="s">
        <v>117</v>
      </c>
      <c r="S4" s="295"/>
      <c r="T4" s="295"/>
      <c r="U4" s="284" t="s">
        <v>118</v>
      </c>
      <c r="V4" s="284"/>
      <c r="W4" s="284"/>
      <c r="X4" s="284"/>
      <c r="Y4" s="284"/>
      <c r="Z4" s="284"/>
      <c r="AA4" s="284"/>
      <c r="AB4" s="284"/>
      <c r="AC4" s="284"/>
      <c r="AD4" s="284"/>
      <c r="AE4" s="295" t="s">
        <v>119</v>
      </c>
      <c r="AF4" s="295"/>
      <c r="AG4" s="295"/>
      <c r="AH4" s="295"/>
      <c r="AI4" s="295" t="s">
        <v>120</v>
      </c>
      <c r="AJ4" s="295"/>
      <c r="AK4" s="295"/>
      <c r="AL4" s="295"/>
      <c r="AM4" s="295"/>
      <c r="AN4" s="295"/>
      <c r="AO4" s="295"/>
      <c r="AP4" s="295"/>
      <c r="AQ4" s="295"/>
      <c r="AR4" s="295"/>
      <c r="AS4" s="295"/>
      <c r="AT4" s="295"/>
      <c r="AU4" s="295"/>
      <c r="AV4" s="295"/>
      <c r="AW4" s="295"/>
      <c r="AY4" s="26"/>
      <c r="AZ4" s="26"/>
      <c r="BA4" s="26"/>
      <c r="BB4" s="26"/>
    </row>
    <row r="5" spans="1:55" s="68" customFormat="1" ht="30" customHeight="1" x14ac:dyDescent="0.25">
      <c r="A5" s="284"/>
      <c r="B5" s="284"/>
      <c r="C5" s="295"/>
      <c r="D5" s="295"/>
      <c r="E5" s="295"/>
      <c r="F5" s="295"/>
      <c r="G5" s="337"/>
      <c r="H5" s="337"/>
      <c r="I5" s="337"/>
      <c r="J5" s="337"/>
      <c r="K5" s="295"/>
      <c r="L5" s="295"/>
      <c r="M5" s="295"/>
      <c r="N5" s="295"/>
      <c r="O5" s="295"/>
      <c r="P5" s="295"/>
      <c r="Q5" s="295"/>
      <c r="R5" s="295"/>
      <c r="S5" s="295"/>
      <c r="T5" s="295"/>
      <c r="U5" s="295" t="str">
        <f>R7</f>
        <v>План 2021 год (ПР № 11)</v>
      </c>
      <c r="V5" s="336" t="str">
        <f>S7</f>
        <v>Прогнозное исполнение 2021 год</v>
      </c>
      <c r="W5" s="336"/>
      <c r="X5" s="336"/>
      <c r="Y5" s="336"/>
      <c r="Z5" s="295" t="s">
        <v>199</v>
      </c>
      <c r="AA5" s="284" t="str">
        <f>T7</f>
        <v>План 2022 год</v>
      </c>
      <c r="AB5" s="284"/>
      <c r="AC5" s="284"/>
      <c r="AD5" s="284"/>
      <c r="AE5" s="295"/>
      <c r="AF5" s="295"/>
      <c r="AG5" s="295"/>
      <c r="AH5" s="295"/>
      <c r="AI5" s="295"/>
      <c r="AJ5" s="295"/>
      <c r="AK5" s="295"/>
      <c r="AL5" s="295"/>
      <c r="AM5" s="295"/>
      <c r="AN5" s="295"/>
      <c r="AO5" s="295"/>
      <c r="AP5" s="295"/>
      <c r="AQ5" s="295"/>
      <c r="AR5" s="295"/>
      <c r="AS5" s="295"/>
      <c r="AT5" s="295"/>
      <c r="AU5" s="295"/>
      <c r="AV5" s="295"/>
      <c r="AW5" s="295"/>
      <c r="AY5" s="26"/>
      <c r="AZ5" s="26"/>
      <c r="BA5" s="26"/>
      <c r="BB5" s="26"/>
    </row>
    <row r="6" spans="1:55" s="4" customFormat="1" ht="18.75" customHeight="1" x14ac:dyDescent="0.25">
      <c r="A6" s="284"/>
      <c r="B6" s="284"/>
      <c r="C6" s="284" t="s">
        <v>37</v>
      </c>
      <c r="D6" s="284" t="s">
        <v>8</v>
      </c>
      <c r="E6" s="284" t="s">
        <v>9</v>
      </c>
      <c r="F6" s="295"/>
      <c r="G6" s="337"/>
      <c r="H6" s="337"/>
      <c r="I6" s="337"/>
      <c r="J6" s="337"/>
      <c r="K6" s="295"/>
      <c r="L6" s="295"/>
      <c r="M6" s="295"/>
      <c r="N6" s="295"/>
      <c r="O6" s="295"/>
      <c r="P6" s="295"/>
      <c r="Q6" s="295"/>
      <c r="R6" s="295"/>
      <c r="S6" s="295"/>
      <c r="T6" s="295"/>
      <c r="U6" s="295"/>
      <c r="V6" s="295" t="s">
        <v>55</v>
      </c>
      <c r="W6" s="295" t="s">
        <v>56</v>
      </c>
      <c r="X6" s="295"/>
      <c r="Y6" s="295"/>
      <c r="Z6" s="295"/>
      <c r="AA6" s="295" t="s">
        <v>55</v>
      </c>
      <c r="AB6" s="295" t="s">
        <v>56</v>
      </c>
      <c r="AC6" s="295"/>
      <c r="AD6" s="295"/>
      <c r="AE6" s="295"/>
      <c r="AF6" s="295"/>
      <c r="AG6" s="295"/>
      <c r="AH6" s="295"/>
      <c r="AI6" s="295" t="s">
        <v>195</v>
      </c>
      <c r="AJ6" s="295"/>
      <c r="AK6" s="295"/>
      <c r="AL6" s="295"/>
      <c r="AM6" s="295"/>
      <c r="AN6" s="295" t="s">
        <v>57</v>
      </c>
      <c r="AO6" s="295"/>
      <c r="AP6" s="295"/>
      <c r="AQ6" s="295"/>
      <c r="AR6" s="295"/>
      <c r="AS6" s="295" t="s">
        <v>189</v>
      </c>
      <c r="AT6" s="295"/>
      <c r="AU6" s="295"/>
      <c r="AV6" s="295"/>
      <c r="AW6" s="295"/>
      <c r="AY6" s="171" t="s">
        <v>206</v>
      </c>
      <c r="AZ6" s="89"/>
      <c r="BA6" s="89"/>
      <c r="BB6" s="89"/>
    </row>
    <row r="7" spans="1:55" s="68" customFormat="1" ht="57.75" customHeight="1" x14ac:dyDescent="0.25">
      <c r="A7" s="284"/>
      <c r="B7" s="284"/>
      <c r="C7" s="284"/>
      <c r="D7" s="284"/>
      <c r="E7" s="284"/>
      <c r="F7" s="295"/>
      <c r="G7" s="91" t="s">
        <v>195</v>
      </c>
      <c r="H7" s="91" t="s">
        <v>196</v>
      </c>
      <c r="I7" s="91" t="s">
        <v>58</v>
      </c>
      <c r="J7" s="91" t="s">
        <v>197</v>
      </c>
      <c r="K7" s="91" t="str">
        <f>G7</f>
        <v>План 2021 год (ПР № 11)</v>
      </c>
      <c r="L7" s="91" t="str">
        <f>H7</f>
        <v>Прогнозное исполнение 2021 год (факт 9 мес. на год)</v>
      </c>
      <c r="M7" s="91" t="s">
        <v>58</v>
      </c>
      <c r="N7" s="91" t="s">
        <v>91</v>
      </c>
      <c r="O7" s="89" t="str">
        <f>K7</f>
        <v>План 2021 год (ПР № 11)</v>
      </c>
      <c r="P7" s="163" t="s">
        <v>198</v>
      </c>
      <c r="Q7" s="89" t="s">
        <v>197</v>
      </c>
      <c r="R7" s="89" t="str">
        <f>O7</f>
        <v>План 2021 год (ПР № 11)</v>
      </c>
      <c r="S7" s="163" t="str">
        <f t="shared" ref="S7:T7" si="0">P7</f>
        <v>Прогнозное исполнение 2021 год</v>
      </c>
      <c r="T7" s="89" t="str">
        <f t="shared" si="0"/>
        <v>План 2022 год</v>
      </c>
      <c r="U7" s="295"/>
      <c r="V7" s="295"/>
      <c r="W7" s="89" t="s">
        <v>59</v>
      </c>
      <c r="X7" s="89" t="s">
        <v>60</v>
      </c>
      <c r="Y7" s="89" t="s">
        <v>61</v>
      </c>
      <c r="Z7" s="295"/>
      <c r="AA7" s="295"/>
      <c r="AB7" s="89" t="s">
        <v>59</v>
      </c>
      <c r="AC7" s="89" t="s">
        <v>60</v>
      </c>
      <c r="AD7" s="89" t="s">
        <v>61</v>
      </c>
      <c r="AE7" s="91" t="str">
        <f>U5</f>
        <v>План 2021 год (ПР № 11)</v>
      </c>
      <c r="AF7" s="91" t="str">
        <f>S7</f>
        <v>Прогнозное исполнение 2021 год</v>
      </c>
      <c r="AG7" s="91" t="s">
        <v>58</v>
      </c>
      <c r="AH7" s="91" t="s">
        <v>197</v>
      </c>
      <c r="AI7" s="90" t="s">
        <v>62</v>
      </c>
      <c r="AJ7" s="90" t="s">
        <v>63</v>
      </c>
      <c r="AK7" s="90" t="s">
        <v>64</v>
      </c>
      <c r="AL7" s="90" t="s">
        <v>65</v>
      </c>
      <c r="AM7" s="90" t="s">
        <v>66</v>
      </c>
      <c r="AN7" s="90" t="s">
        <v>62</v>
      </c>
      <c r="AO7" s="90" t="s">
        <v>63</v>
      </c>
      <c r="AP7" s="90" t="s">
        <v>64</v>
      </c>
      <c r="AQ7" s="90" t="s">
        <v>65</v>
      </c>
      <c r="AR7" s="90" t="s">
        <v>67</v>
      </c>
      <c r="AS7" s="90" t="s">
        <v>62</v>
      </c>
      <c r="AT7" s="90" t="s">
        <v>63</v>
      </c>
      <c r="AU7" s="90" t="s">
        <v>64</v>
      </c>
      <c r="AV7" s="90" t="s">
        <v>65</v>
      </c>
      <c r="AW7" s="90" t="s">
        <v>68</v>
      </c>
      <c r="AY7" s="89" t="s">
        <v>62</v>
      </c>
      <c r="AZ7" s="89" t="s">
        <v>63</v>
      </c>
      <c r="BA7" s="89" t="s">
        <v>64</v>
      </c>
      <c r="BB7" s="89" t="s">
        <v>65</v>
      </c>
      <c r="BC7" s="89" t="s">
        <v>67</v>
      </c>
    </row>
    <row r="8" spans="1:55" ht="30" x14ac:dyDescent="0.25">
      <c r="A8" s="7">
        <f>'ПЭ - АПП'!A8</f>
        <v>1</v>
      </c>
      <c r="B8" s="29" t="str">
        <f>'ПЭ - АПП'!B8</f>
        <v xml:space="preserve">ОГБУЗ «Костромская областная клиническая больница имени Королева Е. И.» </v>
      </c>
      <c r="C8" s="8">
        <f>'ПЭ - АПП'!C8</f>
        <v>0</v>
      </c>
      <c r="D8" s="8">
        <f>'ПЭ - АПП'!D8</f>
        <v>0</v>
      </c>
      <c r="E8" s="8">
        <f>'ПЭ - АПП'!E8</f>
        <v>0</v>
      </c>
      <c r="F8" s="10">
        <f>'ПЭ - АПП'!F8</f>
        <v>0</v>
      </c>
      <c r="G8" s="8" t="e">
        <f>Посещения!#REF!</f>
        <v>#REF!</v>
      </c>
      <c r="H8" s="8" t="e">
        <f>ROUND((Посещения!#REF!/9*12),0)</f>
        <v>#REF!</v>
      </c>
      <c r="I8" s="8" t="e">
        <f>Посещения!#REF!</f>
        <v>#REF!</v>
      </c>
      <c r="J8" s="8"/>
      <c r="K8" s="8" t="e">
        <f>Посещения!#REF!</f>
        <v>#REF!</v>
      </c>
      <c r="L8" s="8" t="e">
        <f>ROUND((Посещения!#REF!/9*12),0)</f>
        <v>#REF!</v>
      </c>
      <c r="M8" s="8" t="e">
        <f>Посещения!#REF!</f>
        <v>#REF!</v>
      </c>
      <c r="N8" s="8"/>
      <c r="O8" s="8">
        <v>2642</v>
      </c>
      <c r="P8" s="8"/>
      <c r="Q8" s="8"/>
      <c r="R8" s="8">
        <v>0</v>
      </c>
      <c r="S8" s="8"/>
      <c r="T8" s="8"/>
      <c r="U8" s="8" t="e">
        <f>Посещения!#REF!</f>
        <v>#REF!</v>
      </c>
      <c r="V8" s="8" t="e">
        <f>ROUND((Посещения!#REF!/9*12),0)</f>
        <v>#REF!</v>
      </c>
      <c r="W8" s="8"/>
      <c r="X8" s="8"/>
      <c r="Y8" s="8"/>
      <c r="Z8" s="8" t="e">
        <f>Посещения!#REF!</f>
        <v>#REF!</v>
      </c>
      <c r="AA8" s="8"/>
      <c r="AB8" s="8"/>
      <c r="AC8" s="8"/>
      <c r="AD8" s="8"/>
      <c r="AE8" s="8" t="e">
        <f>Посещения!#REF!</f>
        <v>#REF!</v>
      </c>
      <c r="AF8" s="8" t="e">
        <f>ROUND((Посещения!#REF!/9*12),0)</f>
        <v>#REF!</v>
      </c>
      <c r="AG8" s="8" t="e">
        <f>Посещения!#REF!</f>
        <v>#REF!</v>
      </c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61"/>
      <c r="AY8" s="89"/>
      <c r="AZ8" s="89"/>
      <c r="BA8" s="89"/>
      <c r="BB8" s="89"/>
      <c r="BC8" s="66"/>
    </row>
    <row r="9" spans="1:55" ht="30" x14ac:dyDescent="0.25">
      <c r="A9" s="7">
        <f>'ПЭ - АПП'!A9</f>
        <v>2</v>
      </c>
      <c r="B9" s="29" t="str">
        <f>'ПЭ - АПП'!B9</f>
        <v xml:space="preserve">ОГБУЗ «Костромская областная детская больница» </v>
      </c>
      <c r="C9" s="8">
        <f>'ПЭ - АПП'!C9</f>
        <v>0</v>
      </c>
      <c r="D9" s="8">
        <f>'ПЭ - АПП'!D9</f>
        <v>0</v>
      </c>
      <c r="E9" s="8">
        <f>'ПЭ - АПП'!E9</f>
        <v>0</v>
      </c>
      <c r="F9" s="10">
        <f>'ПЭ - АПП'!F9</f>
        <v>0</v>
      </c>
      <c r="G9" s="8" t="e">
        <f>Посещения!#REF!</f>
        <v>#REF!</v>
      </c>
      <c r="H9" s="8" t="e">
        <f>ROUND((Посещения!#REF!/9*12),0)</f>
        <v>#REF!</v>
      </c>
      <c r="I9" s="8" t="e">
        <f>Посещения!#REF!</f>
        <v>#REF!</v>
      </c>
      <c r="J9" s="8"/>
      <c r="K9" s="8" t="e">
        <f>Посещения!#REF!</f>
        <v>#REF!</v>
      </c>
      <c r="L9" s="8" t="e">
        <f>ROUND((Посещения!#REF!/9*12),0)</f>
        <v>#REF!</v>
      </c>
      <c r="M9" s="8" t="e">
        <f>Посещения!#REF!</f>
        <v>#REF!</v>
      </c>
      <c r="N9" s="8"/>
      <c r="O9" s="8">
        <v>2382</v>
      </c>
      <c r="P9" s="8"/>
      <c r="Q9" s="8"/>
      <c r="R9" s="8">
        <v>3103</v>
      </c>
      <c r="S9" s="8"/>
      <c r="T9" s="8"/>
      <c r="U9" s="8" t="e">
        <f>Посещения!#REF!</f>
        <v>#REF!</v>
      </c>
      <c r="V9" s="8" t="e">
        <f>ROUND((Посещения!#REF!/9*12),0)</f>
        <v>#REF!</v>
      </c>
      <c r="W9" s="8"/>
      <c r="X9" s="8"/>
      <c r="Y9" s="8"/>
      <c r="Z9" s="8" t="e">
        <f>Посещения!#REF!</f>
        <v>#REF!</v>
      </c>
      <c r="AA9" s="8"/>
      <c r="AB9" s="8"/>
      <c r="AC9" s="8"/>
      <c r="AD9" s="8"/>
      <c r="AE9" s="8" t="e">
        <f>Посещения!#REF!</f>
        <v>#REF!</v>
      </c>
      <c r="AF9" s="8" t="e">
        <f>ROUND((Посещения!#REF!/9*12),0)</f>
        <v>#REF!</v>
      </c>
      <c r="AG9" s="8" t="e">
        <f>Посещения!#REF!</f>
        <v>#REF!</v>
      </c>
      <c r="AH9" s="8"/>
      <c r="AI9" s="8"/>
      <c r="AJ9" s="8">
        <v>311</v>
      </c>
      <c r="AK9" s="8">
        <v>10370</v>
      </c>
      <c r="AL9" s="8"/>
      <c r="AM9" s="8"/>
      <c r="AN9" s="8"/>
      <c r="AO9" s="8">
        <f>ROUND((AZ9/10*12),0)</f>
        <v>364</v>
      </c>
      <c r="AP9" s="8"/>
      <c r="AQ9" s="8">
        <f>ROUND((BB9/10*12),0)</f>
        <v>11884</v>
      </c>
      <c r="AR9" s="8">
        <f>ROUND((BC9/10*12),0)</f>
        <v>0</v>
      </c>
      <c r="AS9" s="8"/>
      <c r="AT9" s="8"/>
      <c r="AU9" s="8"/>
      <c r="AV9" s="8"/>
      <c r="AW9" s="8"/>
      <c r="AX9" s="61"/>
      <c r="AY9" s="89"/>
      <c r="AZ9" s="89">
        <v>303</v>
      </c>
      <c r="BA9" s="89"/>
      <c r="BB9" s="89">
        <v>9903</v>
      </c>
      <c r="BC9" s="66"/>
    </row>
    <row r="10" spans="1:55" ht="30" x14ac:dyDescent="0.25">
      <c r="A10" s="7">
        <f>'ПЭ - АПП'!A10</f>
        <v>3</v>
      </c>
      <c r="B10" s="29" t="str">
        <f>'ПЭ - АПП'!B10</f>
        <v xml:space="preserve">ОГБУЗ «Костромской областной госпиталь для ветеранов войн» </v>
      </c>
      <c r="C10" s="8">
        <f>'ПЭ - АПП'!C10</f>
        <v>0</v>
      </c>
      <c r="D10" s="8">
        <f>'ПЭ - АПП'!D10</f>
        <v>0</v>
      </c>
      <c r="E10" s="8">
        <f>'ПЭ - АПП'!E10</f>
        <v>0</v>
      </c>
      <c r="F10" s="10">
        <f>'ПЭ - АПП'!F10</f>
        <v>0</v>
      </c>
      <c r="G10" s="8" t="e">
        <f>Посещения!#REF!</f>
        <v>#REF!</v>
      </c>
      <c r="H10" s="8" t="e">
        <f>ROUND((Посещения!#REF!/9*12),0)</f>
        <v>#REF!</v>
      </c>
      <c r="I10" s="8" t="e">
        <f>Посещения!#REF!</f>
        <v>#REF!</v>
      </c>
      <c r="J10" s="8"/>
      <c r="K10" s="8" t="e">
        <f>Посещения!#REF!</f>
        <v>#REF!</v>
      </c>
      <c r="L10" s="8" t="e">
        <f>ROUND((Посещения!#REF!/9*12),0)</f>
        <v>#REF!</v>
      </c>
      <c r="M10" s="8" t="e">
        <f>Посещения!#REF!</f>
        <v>#REF!</v>
      </c>
      <c r="N10" s="8"/>
      <c r="O10" s="8">
        <v>200</v>
      </c>
      <c r="P10" s="8"/>
      <c r="Q10" s="8"/>
      <c r="R10" s="8">
        <v>0</v>
      </c>
      <c r="S10" s="8"/>
      <c r="T10" s="8"/>
      <c r="U10" s="8" t="e">
        <f>Посещения!#REF!</f>
        <v>#REF!</v>
      </c>
      <c r="V10" s="8" t="e">
        <f>ROUND((Посещения!#REF!/9*12),0)</f>
        <v>#REF!</v>
      </c>
      <c r="W10" s="30"/>
      <c r="X10" s="30"/>
      <c r="Y10" s="30"/>
      <c r="Z10" s="8" t="e">
        <f>Посещения!#REF!</f>
        <v>#REF!</v>
      </c>
      <c r="AA10" s="8"/>
      <c r="AB10" s="8"/>
      <c r="AC10" s="8"/>
      <c r="AD10" s="8"/>
      <c r="AE10" s="8" t="e">
        <f>Посещения!#REF!</f>
        <v>#REF!</v>
      </c>
      <c r="AF10" s="8" t="e">
        <f>ROUND((Посещения!#REF!/9*12),0)</f>
        <v>#REF!</v>
      </c>
      <c r="AG10" s="8" t="e">
        <f>Посещения!#REF!</f>
        <v>#REF!</v>
      </c>
      <c r="AH10" s="8"/>
      <c r="AI10" s="30"/>
      <c r="AJ10" s="30"/>
      <c r="AK10" s="30"/>
      <c r="AL10" s="30"/>
      <c r="AM10" s="30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61"/>
      <c r="AY10" s="89"/>
      <c r="AZ10" s="89"/>
      <c r="BA10" s="89"/>
      <c r="BB10" s="89"/>
      <c r="BC10" s="66"/>
    </row>
    <row r="11" spans="1:55" ht="30" x14ac:dyDescent="0.25">
      <c r="A11" s="7">
        <f>'ПЭ - АПП'!A11</f>
        <v>4</v>
      </c>
      <c r="B11" s="29" t="str">
        <f>'ПЭ - АПП'!B11</f>
        <v xml:space="preserve">ОГБУЗ «Костромской клинический онкологический диспансер» </v>
      </c>
      <c r="C11" s="8">
        <f>'ПЭ - АПП'!C11</f>
        <v>0</v>
      </c>
      <c r="D11" s="8">
        <f>'ПЭ - АПП'!D11</f>
        <v>0</v>
      </c>
      <c r="E11" s="8">
        <f>'ПЭ - АПП'!E11</f>
        <v>0</v>
      </c>
      <c r="F11" s="10">
        <f>'ПЭ - АПП'!F11</f>
        <v>0</v>
      </c>
      <c r="G11" s="8" t="e">
        <f>Посещения!#REF!</f>
        <v>#REF!</v>
      </c>
      <c r="H11" s="8" t="e">
        <f>ROUND((Посещения!#REF!/9*12),0)</f>
        <v>#REF!</v>
      </c>
      <c r="I11" s="8" t="e">
        <f>Посещения!#REF!</f>
        <v>#REF!</v>
      </c>
      <c r="J11" s="8"/>
      <c r="K11" s="8" t="e">
        <f>Посещения!#REF!</f>
        <v>#REF!</v>
      </c>
      <c r="L11" s="8" t="e">
        <f>ROUND((Посещения!#REF!/9*12),0)</f>
        <v>#REF!</v>
      </c>
      <c r="M11" s="8" t="e">
        <f>Посещения!#REF!</f>
        <v>#REF!</v>
      </c>
      <c r="N11" s="8"/>
      <c r="O11" s="8">
        <v>285</v>
      </c>
      <c r="P11" s="8"/>
      <c r="Q11" s="8"/>
      <c r="R11" s="8">
        <v>52108</v>
      </c>
      <c r="S11" s="8"/>
      <c r="T11" s="8"/>
      <c r="U11" s="8" t="e">
        <f>Посещения!#REF!</f>
        <v>#REF!</v>
      </c>
      <c r="V11" s="8" t="e">
        <f>ROUND((Посещения!#REF!/9*12),0)</f>
        <v>#REF!</v>
      </c>
      <c r="W11" s="30"/>
      <c r="X11" s="30"/>
      <c r="Y11" s="30"/>
      <c r="Z11" s="8" t="e">
        <f>Посещения!#REF!</f>
        <v>#REF!</v>
      </c>
      <c r="AA11" s="8"/>
      <c r="AB11" s="8"/>
      <c r="AC11" s="8"/>
      <c r="AD11" s="8"/>
      <c r="AE11" s="8" t="e">
        <f>Посещения!#REF!</f>
        <v>#REF!</v>
      </c>
      <c r="AF11" s="8" t="e">
        <f>ROUND((Посещения!#REF!/9*12),0)</f>
        <v>#REF!</v>
      </c>
      <c r="AG11" s="8" t="e">
        <f>Посещения!#REF!</f>
        <v>#REF!</v>
      </c>
      <c r="AH11" s="8"/>
      <c r="AI11" s="30"/>
      <c r="AJ11" s="30"/>
      <c r="AK11" s="30"/>
      <c r="AL11" s="30"/>
      <c r="AM11" s="30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61"/>
      <c r="AY11" s="89"/>
      <c r="AZ11" s="89"/>
      <c r="BA11" s="89"/>
      <c r="BB11" s="89"/>
      <c r="BC11" s="66"/>
    </row>
    <row r="12" spans="1:55" ht="30" x14ac:dyDescent="0.25">
      <c r="A12" s="7">
        <f>'ПЭ - АПП'!A12</f>
        <v>5</v>
      </c>
      <c r="B12" s="29" t="str">
        <f>'ПЭ - АПП'!B12</f>
        <v>ОГБУЗ «Костромская областная стоматологическая поликлиника»</v>
      </c>
      <c r="C12" s="8">
        <f>'ПЭ - АПП'!C12</f>
        <v>0</v>
      </c>
      <c r="D12" s="8">
        <f>'ПЭ - АПП'!D12</f>
        <v>0</v>
      </c>
      <c r="E12" s="8">
        <f>'ПЭ - АПП'!E12</f>
        <v>0</v>
      </c>
      <c r="F12" s="10">
        <f>'ПЭ - АПП'!F12</f>
        <v>0</v>
      </c>
      <c r="G12" s="8" t="e">
        <f>Посещения!#REF!</f>
        <v>#REF!</v>
      </c>
      <c r="H12" s="8" t="e">
        <f>ROUND((Посещения!#REF!/9*12),0)</f>
        <v>#REF!</v>
      </c>
      <c r="I12" s="8" t="e">
        <f>Посещения!#REF!</f>
        <v>#REF!</v>
      </c>
      <c r="J12" s="8"/>
      <c r="K12" s="8" t="e">
        <f>Посещения!#REF!</f>
        <v>#REF!</v>
      </c>
      <c r="L12" s="8" t="e">
        <f>ROUND((Посещения!#REF!/9*12),0)</f>
        <v>#REF!</v>
      </c>
      <c r="M12" s="8" t="e">
        <f>Посещения!#REF!</f>
        <v>#REF!</v>
      </c>
      <c r="N12" s="8"/>
      <c r="O12" s="8"/>
      <c r="P12" s="8"/>
      <c r="Q12" s="8"/>
      <c r="R12" s="8"/>
      <c r="S12" s="8"/>
      <c r="T12" s="8"/>
      <c r="U12" s="8" t="e">
        <f>Посещения!#REF!</f>
        <v>#REF!</v>
      </c>
      <c r="V12" s="8" t="e">
        <f>ROUND((Посещения!#REF!/9*12),0)</f>
        <v>#REF!</v>
      </c>
      <c r="W12" s="30"/>
      <c r="X12" s="30"/>
      <c r="Y12" s="30"/>
      <c r="Z12" s="8" t="e">
        <f>Посещения!#REF!</f>
        <v>#REF!</v>
      </c>
      <c r="AA12" s="8"/>
      <c r="AB12" s="8"/>
      <c r="AC12" s="8"/>
      <c r="AD12" s="8"/>
      <c r="AE12" s="8" t="e">
        <f>Посещения!#REF!</f>
        <v>#REF!</v>
      </c>
      <c r="AF12" s="8" t="e">
        <f>ROUND((Посещения!#REF!/9*12),0)</f>
        <v>#REF!</v>
      </c>
      <c r="AG12" s="8" t="e">
        <f>Посещения!#REF!</f>
        <v>#REF!</v>
      </c>
      <c r="AH12" s="8"/>
      <c r="AI12" s="30"/>
      <c r="AJ12" s="30"/>
      <c r="AK12" s="30"/>
      <c r="AL12" s="30"/>
      <c r="AM12" s="30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61"/>
      <c r="AY12" s="89"/>
      <c r="AZ12" s="89"/>
      <c r="BA12" s="89"/>
      <c r="BB12" s="89"/>
      <c r="BC12" s="66"/>
    </row>
    <row r="13" spans="1:55" ht="45" x14ac:dyDescent="0.25">
      <c r="A13" s="7">
        <f>'ПЭ - АПП'!A13</f>
        <v>6</v>
      </c>
      <c r="B13" s="29" t="str">
        <f>'ПЭ - АПП'!B13</f>
        <v xml:space="preserve">ОГБУЗ «Костромской центр специализированных видов медицинской помощи» </v>
      </c>
      <c r="C13" s="8">
        <f>'ПЭ - АПП'!C13</f>
        <v>0</v>
      </c>
      <c r="D13" s="8">
        <f>'ПЭ - АПП'!D13</f>
        <v>0</v>
      </c>
      <c r="E13" s="8">
        <f>'ПЭ - АПП'!E13</f>
        <v>0</v>
      </c>
      <c r="F13" s="10">
        <f>'ПЭ - АПП'!F13</f>
        <v>0</v>
      </c>
      <c r="G13" s="8" t="e">
        <f>Посещения!#REF!</f>
        <v>#REF!</v>
      </c>
      <c r="H13" s="8" t="e">
        <f>ROUND((Посещения!#REF!/9*12),0)</f>
        <v>#REF!</v>
      </c>
      <c r="I13" s="8" t="e">
        <f>Посещения!#REF!</f>
        <v>#REF!</v>
      </c>
      <c r="J13" s="8"/>
      <c r="K13" s="8" t="e">
        <f>Посещения!#REF!</f>
        <v>#REF!</v>
      </c>
      <c r="L13" s="8" t="e">
        <f>ROUND((Посещения!#REF!/9*12),0)</f>
        <v>#REF!</v>
      </c>
      <c r="M13" s="8" t="e">
        <f>Посещения!#REF!</f>
        <v>#REF!</v>
      </c>
      <c r="N13" s="8"/>
      <c r="O13" s="8"/>
      <c r="P13" s="8"/>
      <c r="Q13" s="8"/>
      <c r="R13" s="8">
        <v>0</v>
      </c>
      <c r="S13" s="8"/>
      <c r="T13" s="8"/>
      <c r="U13" s="8" t="e">
        <f>Посещения!#REF!</f>
        <v>#REF!</v>
      </c>
      <c r="V13" s="8" t="e">
        <f>ROUND((Посещения!#REF!/9*12),0)</f>
        <v>#REF!</v>
      </c>
      <c r="W13" s="30"/>
      <c r="X13" s="30"/>
      <c r="Y13" s="30"/>
      <c r="Z13" s="8" t="e">
        <f>Посещения!#REF!</f>
        <v>#REF!</v>
      </c>
      <c r="AA13" s="8"/>
      <c r="AB13" s="8"/>
      <c r="AC13" s="8"/>
      <c r="AD13" s="8"/>
      <c r="AE13" s="8" t="e">
        <f>Посещения!#REF!</f>
        <v>#REF!</v>
      </c>
      <c r="AF13" s="8" t="e">
        <f>ROUND((Посещения!#REF!/9*12),0)</f>
        <v>#REF!</v>
      </c>
      <c r="AG13" s="8" t="e">
        <f>Посещения!#REF!</f>
        <v>#REF!</v>
      </c>
      <c r="AH13" s="8"/>
      <c r="AI13" s="30"/>
      <c r="AJ13" s="30"/>
      <c r="AK13" s="30"/>
      <c r="AL13" s="30"/>
      <c r="AM13" s="30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61"/>
      <c r="AY13" s="89"/>
      <c r="AZ13" s="89"/>
      <c r="BA13" s="89"/>
      <c r="BB13" s="89"/>
      <c r="BC13" s="66"/>
    </row>
    <row r="14" spans="1:55" ht="45" x14ac:dyDescent="0.25">
      <c r="A14" s="7">
        <f>'ПЭ - АПП'!A14</f>
        <v>7</v>
      </c>
      <c r="B14" s="29" t="str">
        <f>'ПЭ - АПП'!B14</f>
        <v>ОГБУЗ «Центр специализированной помощи по профилактике и борьбе с инфекционными заболеваниями»</v>
      </c>
      <c r="C14" s="8">
        <f>'ПЭ - АПП'!C14</f>
        <v>0</v>
      </c>
      <c r="D14" s="8">
        <f>'ПЭ - АПП'!D14</f>
        <v>0</v>
      </c>
      <c r="E14" s="8">
        <f>'ПЭ - АПП'!E14</f>
        <v>0</v>
      </c>
      <c r="F14" s="10">
        <f>'ПЭ - АПП'!F14</f>
        <v>0</v>
      </c>
      <c r="G14" s="8" t="e">
        <f>Посещения!#REF!</f>
        <v>#REF!</v>
      </c>
      <c r="H14" s="8" t="e">
        <f>ROUND((Посещения!#REF!/9*12),0)</f>
        <v>#REF!</v>
      </c>
      <c r="I14" s="8" t="e">
        <f>Посещения!#REF!</f>
        <v>#REF!</v>
      </c>
      <c r="J14" s="8"/>
      <c r="K14" s="8" t="e">
        <f>Посещения!#REF!</f>
        <v>#REF!</v>
      </c>
      <c r="L14" s="8" t="e">
        <f>ROUND((Посещения!#REF!/9*12),0)</f>
        <v>#REF!</v>
      </c>
      <c r="M14" s="8" t="e">
        <f>Посещения!#REF!</f>
        <v>#REF!</v>
      </c>
      <c r="N14" s="8"/>
      <c r="O14" s="8"/>
      <c r="P14" s="8"/>
      <c r="Q14" s="8"/>
      <c r="R14" s="8">
        <v>0</v>
      </c>
      <c r="S14" s="8"/>
      <c r="T14" s="8"/>
      <c r="U14" s="8" t="e">
        <f>Посещения!#REF!</f>
        <v>#REF!</v>
      </c>
      <c r="V14" s="8" t="e">
        <f>ROUND((Посещения!#REF!/9*12),0)</f>
        <v>#REF!</v>
      </c>
      <c r="W14" s="30"/>
      <c r="X14" s="30"/>
      <c r="Y14" s="30"/>
      <c r="Z14" s="8" t="e">
        <f>Посещения!#REF!</f>
        <v>#REF!</v>
      </c>
      <c r="AA14" s="8"/>
      <c r="AB14" s="8"/>
      <c r="AC14" s="8"/>
      <c r="AD14" s="8"/>
      <c r="AE14" s="8" t="e">
        <f>Посещения!#REF!</f>
        <v>#REF!</v>
      </c>
      <c r="AF14" s="8" t="e">
        <f>ROUND((Посещения!#REF!/9*12),0)</f>
        <v>#REF!</v>
      </c>
      <c r="AG14" s="8" t="e">
        <f>Посещения!#REF!</f>
        <v>#REF!</v>
      </c>
      <c r="AH14" s="8"/>
      <c r="AI14" s="30"/>
      <c r="AJ14" s="30"/>
      <c r="AK14" s="30"/>
      <c r="AL14" s="30"/>
      <c r="AM14" s="30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61"/>
      <c r="AY14" s="89"/>
      <c r="AZ14" s="89"/>
      <c r="BA14" s="89"/>
      <c r="BB14" s="89"/>
      <c r="BC14" s="66"/>
    </row>
    <row r="15" spans="1:55" x14ac:dyDescent="0.25">
      <c r="A15" s="7">
        <f>'ПЭ - АПП'!A15</f>
        <v>8</v>
      </c>
      <c r="B15" s="29" t="str">
        <f>'ПЭ - АПП'!B15</f>
        <v xml:space="preserve">ОГБУЗ «Городская больница г. Костромы» </v>
      </c>
      <c r="C15" s="8">
        <f>'ПЭ - АПП'!C15</f>
        <v>0</v>
      </c>
      <c r="D15" s="8">
        <f>'ПЭ - АПП'!D15</f>
        <v>0</v>
      </c>
      <c r="E15" s="8">
        <f>'ПЭ - АПП'!E15</f>
        <v>0</v>
      </c>
      <c r="F15" s="10">
        <f>'ПЭ - АПП'!F15</f>
        <v>0</v>
      </c>
      <c r="G15" s="8" t="e">
        <f>Посещения!#REF!</f>
        <v>#REF!</v>
      </c>
      <c r="H15" s="8" t="e">
        <f>ROUND((Посещения!#REF!/9*12),0)</f>
        <v>#REF!</v>
      </c>
      <c r="I15" s="8" t="e">
        <f>Посещения!#REF!</f>
        <v>#REF!</v>
      </c>
      <c r="J15" s="8"/>
      <c r="K15" s="8" t="e">
        <f>Посещения!#REF!</f>
        <v>#REF!</v>
      </c>
      <c r="L15" s="8" t="e">
        <f>ROUND((Посещения!#REF!/9*12),0)</f>
        <v>#REF!</v>
      </c>
      <c r="M15" s="8" t="e">
        <f>Посещения!#REF!</f>
        <v>#REF!</v>
      </c>
      <c r="N15" s="8"/>
      <c r="O15" s="8">
        <v>3273</v>
      </c>
      <c r="P15" s="8"/>
      <c r="Q15" s="8"/>
      <c r="R15" s="8">
        <v>2239</v>
      </c>
      <c r="S15" s="8"/>
      <c r="T15" s="8"/>
      <c r="U15" s="8" t="e">
        <f>Посещения!#REF!</f>
        <v>#REF!</v>
      </c>
      <c r="V15" s="8" t="e">
        <f>ROUND((Посещения!#REF!/9*12),0)</f>
        <v>#REF!</v>
      </c>
      <c r="W15" s="30"/>
      <c r="X15" s="30"/>
      <c r="Y15" s="30"/>
      <c r="Z15" s="8" t="e">
        <f>Посещения!#REF!</f>
        <v>#REF!</v>
      </c>
      <c r="AA15" s="8"/>
      <c r="AB15" s="8"/>
      <c r="AC15" s="8"/>
      <c r="AD15" s="8"/>
      <c r="AE15" s="8" t="e">
        <f>Посещения!#REF!</f>
        <v>#REF!</v>
      </c>
      <c r="AF15" s="8" t="e">
        <f>ROUND((Посещения!#REF!/9*12),0)</f>
        <v>#REF!</v>
      </c>
      <c r="AG15" s="8" t="e">
        <f>Посещения!#REF!</f>
        <v>#REF!</v>
      </c>
      <c r="AH15" s="8"/>
      <c r="AI15" s="30">
        <v>28584</v>
      </c>
      <c r="AJ15" s="30">
        <v>334</v>
      </c>
      <c r="AK15" s="30">
        <v>23157</v>
      </c>
      <c r="AL15" s="30">
        <v>15139</v>
      </c>
      <c r="AM15" s="30">
        <v>9000</v>
      </c>
      <c r="AN15" s="8">
        <f>ROUND((AY15/10*12),0)</f>
        <v>18882</v>
      </c>
      <c r="AO15" s="8">
        <f>ROUND((AZ15/10*12),0)</f>
        <v>401</v>
      </c>
      <c r="AP15" s="8">
        <f>ROUND((BA15/10*12),0)</f>
        <v>5584</v>
      </c>
      <c r="AQ15" s="8">
        <f>ROUND((BB15/10*12),0)</f>
        <v>29167</v>
      </c>
      <c r="AR15" s="8">
        <f t="shared" ref="AR15:AR45" si="1">ROUND((BC15/10*12),0)</f>
        <v>6186</v>
      </c>
      <c r="AS15" s="8"/>
      <c r="AT15" s="8"/>
      <c r="AU15" s="8"/>
      <c r="AV15" s="8"/>
      <c r="AW15" s="8"/>
      <c r="AX15" s="61"/>
      <c r="AY15" s="89">
        <v>15735</v>
      </c>
      <c r="AZ15" s="89">
        <v>334</v>
      </c>
      <c r="BA15" s="89">
        <v>4653</v>
      </c>
      <c r="BB15" s="89">
        <v>24306</v>
      </c>
      <c r="BC15" s="66">
        <v>5155</v>
      </c>
    </row>
    <row r="16" spans="1:55" x14ac:dyDescent="0.25">
      <c r="A16" s="7">
        <f>'ПЭ - АПП'!A16</f>
        <v>9</v>
      </c>
      <c r="B16" s="29" t="str">
        <f>'ПЭ - АПП'!B16</f>
        <v xml:space="preserve">ОГБУЗ «Родильный дом г.Костромы» </v>
      </c>
      <c r="C16" s="8">
        <f>'ПЭ - АПП'!C16</f>
        <v>0</v>
      </c>
      <c r="D16" s="8">
        <f>'ПЭ - АПП'!D16</f>
        <v>0</v>
      </c>
      <c r="E16" s="8">
        <f>'ПЭ - АПП'!E16</f>
        <v>0</v>
      </c>
      <c r="F16" s="10">
        <f>'ПЭ - АПП'!F16</f>
        <v>0</v>
      </c>
      <c r="G16" s="8" t="e">
        <f>Посещения!#REF!</f>
        <v>#REF!</v>
      </c>
      <c r="H16" s="8" t="e">
        <f>ROUND((Посещения!#REF!/9*12),0)</f>
        <v>#REF!</v>
      </c>
      <c r="I16" s="8" t="e">
        <f>Посещения!#REF!</f>
        <v>#REF!</v>
      </c>
      <c r="J16" s="8"/>
      <c r="K16" s="8" t="e">
        <f>Посещения!#REF!</f>
        <v>#REF!</v>
      </c>
      <c r="L16" s="8" t="e">
        <f>ROUND((Посещения!#REF!/9*12),0)</f>
        <v>#REF!</v>
      </c>
      <c r="M16" s="8" t="e">
        <f>Посещения!#REF!</f>
        <v>#REF!</v>
      </c>
      <c r="N16" s="8"/>
      <c r="O16" s="8">
        <v>48654</v>
      </c>
      <c r="P16" s="8"/>
      <c r="Q16" s="8"/>
      <c r="R16" s="8">
        <v>0</v>
      </c>
      <c r="S16" s="8"/>
      <c r="T16" s="8"/>
      <c r="U16" s="8" t="e">
        <f>Посещения!#REF!</f>
        <v>#REF!</v>
      </c>
      <c r="V16" s="8" t="e">
        <f>ROUND((Посещения!#REF!/9*12),0)</f>
        <v>#REF!</v>
      </c>
      <c r="W16" s="30"/>
      <c r="X16" s="30"/>
      <c r="Y16" s="30"/>
      <c r="Z16" s="8" t="e">
        <f>Посещения!#REF!</f>
        <v>#REF!</v>
      </c>
      <c r="AA16" s="8"/>
      <c r="AB16" s="8"/>
      <c r="AC16" s="8"/>
      <c r="AD16" s="8"/>
      <c r="AE16" s="8" t="e">
        <f>Посещения!#REF!</f>
        <v>#REF!</v>
      </c>
      <c r="AF16" s="8" t="e">
        <f>ROUND((Посещения!#REF!/9*12),0)</f>
        <v>#REF!</v>
      </c>
      <c r="AG16" s="8" t="e">
        <f>Посещения!#REF!</f>
        <v>#REF!</v>
      </c>
      <c r="AH16" s="8"/>
      <c r="AI16" s="30"/>
      <c r="AJ16" s="30"/>
      <c r="AK16" s="30"/>
      <c r="AL16" s="30"/>
      <c r="AM16" s="30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61"/>
      <c r="AY16" s="89"/>
      <c r="AZ16" s="89"/>
      <c r="BA16" s="89"/>
      <c r="BB16" s="89"/>
      <c r="BC16" s="66"/>
    </row>
    <row r="17" spans="1:55" ht="30" x14ac:dyDescent="0.25">
      <c r="A17" s="7">
        <f>'ПЭ - АПП'!A17</f>
        <v>10</v>
      </c>
      <c r="B17" s="29" t="str">
        <f>'ПЭ - АПП'!B17</f>
        <v>ОГБУЗ  «Стоматологическая поликлиника № 1 города Костромы»</v>
      </c>
      <c r="C17" s="8">
        <f>'ПЭ - АПП'!C17</f>
        <v>0</v>
      </c>
      <c r="D17" s="8">
        <f>'ПЭ - АПП'!D17</f>
        <v>0</v>
      </c>
      <c r="E17" s="8">
        <f>'ПЭ - АПП'!E17</f>
        <v>0</v>
      </c>
      <c r="F17" s="10">
        <f>'ПЭ - АПП'!F17</f>
        <v>0</v>
      </c>
      <c r="G17" s="8" t="e">
        <f>Посещения!#REF!</f>
        <v>#REF!</v>
      </c>
      <c r="H17" s="8" t="e">
        <f>ROUND((Посещения!#REF!/9*12),0)</f>
        <v>#REF!</v>
      </c>
      <c r="I17" s="8" t="e">
        <f>Посещения!#REF!</f>
        <v>#REF!</v>
      </c>
      <c r="J17" s="8"/>
      <c r="K17" s="8" t="e">
        <f>Посещения!#REF!</f>
        <v>#REF!</v>
      </c>
      <c r="L17" s="8" t="e">
        <f>ROUND((Посещения!#REF!/9*12),0)</f>
        <v>#REF!</v>
      </c>
      <c r="M17" s="8" t="e">
        <f>Посещения!#REF!</f>
        <v>#REF!</v>
      </c>
      <c r="N17" s="8"/>
      <c r="O17" s="8">
        <v>0</v>
      </c>
      <c r="P17" s="8"/>
      <c r="Q17" s="8"/>
      <c r="R17" s="8"/>
      <c r="S17" s="8"/>
      <c r="T17" s="8"/>
      <c r="U17" s="8" t="e">
        <f>Посещения!#REF!</f>
        <v>#REF!</v>
      </c>
      <c r="V17" s="8" t="e">
        <f>ROUND((Посещения!#REF!/9*12),0)</f>
        <v>#REF!</v>
      </c>
      <c r="W17" s="30"/>
      <c r="X17" s="30"/>
      <c r="Y17" s="30"/>
      <c r="Z17" s="8" t="e">
        <f>Посещения!#REF!</f>
        <v>#REF!</v>
      </c>
      <c r="AA17" s="8"/>
      <c r="AB17" s="8"/>
      <c r="AC17" s="8"/>
      <c r="AD17" s="8"/>
      <c r="AE17" s="8" t="e">
        <f>Посещения!#REF!</f>
        <v>#REF!</v>
      </c>
      <c r="AF17" s="8" t="e">
        <f>ROUND((Посещения!#REF!/9*12),0)</f>
        <v>#REF!</v>
      </c>
      <c r="AG17" s="8" t="e">
        <f>Посещения!#REF!</f>
        <v>#REF!</v>
      </c>
      <c r="AH17" s="8"/>
      <c r="AI17" s="30"/>
      <c r="AJ17" s="30"/>
      <c r="AK17" s="30"/>
      <c r="AL17" s="30"/>
      <c r="AM17" s="30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61"/>
      <c r="AY17" s="89"/>
      <c r="AZ17" s="89"/>
      <c r="BA17" s="89"/>
      <c r="BB17" s="89"/>
      <c r="BC17" s="66"/>
    </row>
    <row r="18" spans="1:55" ht="45" x14ac:dyDescent="0.25">
      <c r="A18" s="7">
        <f>'ПЭ - АПП'!A18</f>
        <v>11</v>
      </c>
      <c r="B18" s="29" t="str">
        <f>'ПЭ - АПП'!B18</f>
        <v>ОГБУЗ «Костромская областная станция скорой медицинской помощи и медицины катастроф»</v>
      </c>
      <c r="C18" s="8">
        <f>'ПЭ - АПП'!C18</f>
        <v>0</v>
      </c>
      <c r="D18" s="8">
        <f>'ПЭ - АПП'!D18</f>
        <v>0</v>
      </c>
      <c r="E18" s="8">
        <f>'ПЭ - АПП'!E18</f>
        <v>0</v>
      </c>
      <c r="F18" s="10">
        <f>'ПЭ - АПП'!F18</f>
        <v>0</v>
      </c>
      <c r="G18" s="8" t="e">
        <f>Посещения!#REF!</f>
        <v>#REF!</v>
      </c>
      <c r="H18" s="8" t="e">
        <f>ROUND((Посещения!#REF!/9*12),0)</f>
        <v>#REF!</v>
      </c>
      <c r="I18" s="8" t="e">
        <f>Посещения!#REF!</f>
        <v>#REF!</v>
      </c>
      <c r="J18" s="8"/>
      <c r="K18" s="8" t="e">
        <f>Посещения!#REF!</f>
        <v>#REF!</v>
      </c>
      <c r="L18" s="8" t="e">
        <f>ROUND((Посещения!#REF!/9*12),0)</f>
        <v>#REF!</v>
      </c>
      <c r="M18" s="8" t="e">
        <f>Посещения!#REF!</f>
        <v>#REF!</v>
      </c>
      <c r="N18" s="8"/>
      <c r="O18" s="8">
        <v>0</v>
      </c>
      <c r="P18" s="8"/>
      <c r="Q18" s="8"/>
      <c r="R18" s="8"/>
      <c r="S18" s="8"/>
      <c r="T18" s="8"/>
      <c r="U18" s="8" t="e">
        <f>Посещения!#REF!</f>
        <v>#REF!</v>
      </c>
      <c r="V18" s="8" t="e">
        <f>ROUND((Посещения!#REF!/9*12),0)</f>
        <v>#REF!</v>
      </c>
      <c r="W18" s="30"/>
      <c r="X18" s="30"/>
      <c r="Y18" s="30"/>
      <c r="Z18" s="8" t="e">
        <f>Посещения!#REF!</f>
        <v>#REF!</v>
      </c>
      <c r="AA18" s="8"/>
      <c r="AB18" s="8"/>
      <c r="AC18" s="8"/>
      <c r="AD18" s="8"/>
      <c r="AE18" s="8" t="e">
        <f>Посещения!#REF!</f>
        <v>#REF!</v>
      </c>
      <c r="AF18" s="8" t="e">
        <f>ROUND((Посещения!#REF!/9*12),0)</f>
        <v>#REF!</v>
      </c>
      <c r="AG18" s="8" t="e">
        <f>Посещения!#REF!</f>
        <v>#REF!</v>
      </c>
      <c r="AH18" s="8"/>
      <c r="AI18" s="30"/>
      <c r="AJ18" s="30"/>
      <c r="AK18" s="30"/>
      <c r="AL18" s="30"/>
      <c r="AM18" s="30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61"/>
      <c r="AY18" s="89"/>
      <c r="AZ18" s="89"/>
      <c r="BA18" s="89"/>
      <c r="BB18" s="89"/>
      <c r="BC18" s="66"/>
    </row>
    <row r="19" spans="1:55" ht="30" x14ac:dyDescent="0.25">
      <c r="A19" s="7">
        <f>'ПЭ - АПП'!A19</f>
        <v>12</v>
      </c>
      <c r="B19" s="29" t="str">
        <f>'ПЭ - АПП'!B19</f>
        <v>ОГБУЗ «Окружная больница Костромского округа № 1»</v>
      </c>
      <c r="C19" s="8">
        <f>'ПЭ - АПП'!C19</f>
        <v>0</v>
      </c>
      <c r="D19" s="8">
        <f>'ПЭ - АПП'!D19</f>
        <v>0</v>
      </c>
      <c r="E19" s="8">
        <f>'ПЭ - АПП'!E19</f>
        <v>0</v>
      </c>
      <c r="F19" s="10">
        <f>'ПЭ - АПП'!F19</f>
        <v>0</v>
      </c>
      <c r="G19" s="8" t="e">
        <f>Посещения!#REF!</f>
        <v>#REF!</v>
      </c>
      <c r="H19" s="8" t="e">
        <f>ROUND((Посещения!#REF!/9*12),0)</f>
        <v>#REF!</v>
      </c>
      <c r="I19" s="8" t="e">
        <f>Посещения!#REF!</f>
        <v>#REF!</v>
      </c>
      <c r="J19" s="8"/>
      <c r="K19" s="8" t="e">
        <f>Посещения!#REF!</f>
        <v>#REF!</v>
      </c>
      <c r="L19" s="8" t="e">
        <f>ROUND((Посещения!#REF!/9*12),0)</f>
        <v>#REF!</v>
      </c>
      <c r="M19" s="8" t="e">
        <f>Посещения!#REF!</f>
        <v>#REF!</v>
      </c>
      <c r="N19" s="8"/>
      <c r="O19" s="8">
        <v>16159</v>
      </c>
      <c r="P19" s="8"/>
      <c r="Q19" s="8"/>
      <c r="R19" s="8">
        <v>1270</v>
      </c>
      <c r="S19" s="8"/>
      <c r="T19" s="8"/>
      <c r="U19" s="8" t="e">
        <f>Посещения!#REF!</f>
        <v>#REF!</v>
      </c>
      <c r="V19" s="8" t="e">
        <f>ROUND((Посещения!#REF!/9*12),0)</f>
        <v>#REF!</v>
      </c>
      <c r="W19" s="30"/>
      <c r="X19" s="30"/>
      <c r="Y19" s="30"/>
      <c r="Z19" s="8" t="e">
        <f>Посещения!#REF!</f>
        <v>#REF!</v>
      </c>
      <c r="AA19" s="8"/>
      <c r="AB19" s="8"/>
      <c r="AC19" s="8"/>
      <c r="AD19" s="8"/>
      <c r="AE19" s="8" t="e">
        <f>Посещения!#REF!</f>
        <v>#REF!</v>
      </c>
      <c r="AF19" s="8" t="e">
        <f>ROUND((Посещения!#REF!/9*12),0)</f>
        <v>#REF!</v>
      </c>
      <c r="AG19" s="8" t="e">
        <f>Посещения!#REF!</f>
        <v>#REF!</v>
      </c>
      <c r="AH19" s="8"/>
      <c r="AI19" s="30">
        <v>16284</v>
      </c>
      <c r="AJ19" s="30">
        <v>189</v>
      </c>
      <c r="AK19" s="30">
        <v>17411</v>
      </c>
      <c r="AL19" s="30">
        <v>11642</v>
      </c>
      <c r="AM19" s="30">
        <v>5000</v>
      </c>
      <c r="AN19" s="8">
        <f t="shared" ref="AN19:AN40" si="2">ROUND((AY19/10*12),0)</f>
        <v>7142</v>
      </c>
      <c r="AO19" s="8">
        <f t="shared" ref="AO19:AO40" si="3">ROUND((AZ19/10*12),0)</f>
        <v>224</v>
      </c>
      <c r="AP19" s="8">
        <f t="shared" ref="AP19:AP40" si="4">ROUND((BA19/10*12),0)</f>
        <v>4894</v>
      </c>
      <c r="AQ19" s="8">
        <f t="shared" ref="AQ19:AQ40" si="5">ROUND((BB19/10*12),0)</f>
        <v>25699</v>
      </c>
      <c r="AR19" s="8">
        <f t="shared" si="1"/>
        <v>4535</v>
      </c>
      <c r="AS19" s="8"/>
      <c r="AT19" s="8"/>
      <c r="AU19" s="8"/>
      <c r="AV19" s="8"/>
      <c r="AW19" s="8"/>
      <c r="AX19" s="61"/>
      <c r="AY19" s="89">
        <v>5952</v>
      </c>
      <c r="AZ19" s="89">
        <v>187</v>
      </c>
      <c r="BA19" s="89">
        <v>4078</v>
      </c>
      <c r="BB19" s="89">
        <v>21416</v>
      </c>
      <c r="BC19" s="66">
        <v>3779</v>
      </c>
    </row>
    <row r="20" spans="1:55" ht="30" x14ac:dyDescent="0.25">
      <c r="A20" s="7">
        <f>'ПЭ - АПП'!A20</f>
        <v>13</v>
      </c>
      <c r="B20" s="29" t="str">
        <f>'ПЭ - АПП'!B20</f>
        <v xml:space="preserve">ОГБУЗ «Окружная больница Костромского округа № 2» </v>
      </c>
      <c r="C20" s="8">
        <f>'ПЭ - АПП'!C20</f>
        <v>0</v>
      </c>
      <c r="D20" s="8">
        <f>'ПЭ - АПП'!D20</f>
        <v>0</v>
      </c>
      <c r="E20" s="8">
        <f>'ПЭ - АПП'!E20</f>
        <v>0</v>
      </c>
      <c r="F20" s="10">
        <f>'ПЭ - АПП'!F20</f>
        <v>0</v>
      </c>
      <c r="G20" s="8" t="e">
        <f>Посещения!#REF!</f>
        <v>#REF!</v>
      </c>
      <c r="H20" s="8" t="e">
        <f>ROUND((Посещения!#REF!/9*12),0)</f>
        <v>#REF!</v>
      </c>
      <c r="I20" s="8" t="e">
        <f>Посещения!#REF!</f>
        <v>#REF!</v>
      </c>
      <c r="J20" s="8"/>
      <c r="K20" s="8" t="e">
        <f>Посещения!#REF!</f>
        <v>#REF!</v>
      </c>
      <c r="L20" s="8" t="e">
        <f>ROUND((Посещения!#REF!/9*12),0)</f>
        <v>#REF!</v>
      </c>
      <c r="M20" s="8" t="e">
        <f>Посещения!#REF!</f>
        <v>#REF!</v>
      </c>
      <c r="N20" s="8"/>
      <c r="O20" s="8">
        <v>4716</v>
      </c>
      <c r="P20" s="8"/>
      <c r="Q20" s="8"/>
      <c r="R20" s="8">
        <v>249</v>
      </c>
      <c r="S20" s="8"/>
      <c r="T20" s="8"/>
      <c r="U20" s="8" t="e">
        <f>Посещения!#REF!</f>
        <v>#REF!</v>
      </c>
      <c r="V20" s="8" t="e">
        <f>ROUND((Посещения!#REF!/9*12),0)</f>
        <v>#REF!</v>
      </c>
      <c r="W20" s="30"/>
      <c r="X20" s="30"/>
      <c r="Y20" s="30"/>
      <c r="Z20" s="8" t="e">
        <f>Посещения!#REF!</f>
        <v>#REF!</v>
      </c>
      <c r="AA20" s="8"/>
      <c r="AB20" s="8"/>
      <c r="AC20" s="8"/>
      <c r="AD20" s="8"/>
      <c r="AE20" s="8" t="e">
        <f>Посещения!#REF!</f>
        <v>#REF!</v>
      </c>
      <c r="AF20" s="8" t="e">
        <f>ROUND((Посещения!#REF!/9*12),0)</f>
        <v>#REF!</v>
      </c>
      <c r="AG20" s="8" t="e">
        <f>Посещения!#REF!</f>
        <v>#REF!</v>
      </c>
      <c r="AH20" s="8"/>
      <c r="AI20" s="30">
        <v>8300</v>
      </c>
      <c r="AJ20" s="30">
        <v>225</v>
      </c>
      <c r="AK20" s="30">
        <v>6264</v>
      </c>
      <c r="AL20" s="30">
        <v>4500</v>
      </c>
      <c r="AM20" s="30">
        <v>3200</v>
      </c>
      <c r="AN20" s="8">
        <f t="shared" si="2"/>
        <v>2986</v>
      </c>
      <c r="AO20" s="8">
        <f t="shared" si="3"/>
        <v>200</v>
      </c>
      <c r="AP20" s="8">
        <f t="shared" si="4"/>
        <v>1331</v>
      </c>
      <c r="AQ20" s="8">
        <f t="shared" si="5"/>
        <v>4901</v>
      </c>
      <c r="AR20" s="8">
        <f t="shared" si="1"/>
        <v>1477</v>
      </c>
      <c r="AS20" s="8"/>
      <c r="AT20" s="8"/>
      <c r="AU20" s="8"/>
      <c r="AV20" s="8"/>
      <c r="AW20" s="8"/>
      <c r="AX20" s="61"/>
      <c r="AY20" s="89">
        <v>2488</v>
      </c>
      <c r="AZ20" s="89">
        <v>167</v>
      </c>
      <c r="BA20" s="89">
        <v>1109</v>
      </c>
      <c r="BB20" s="89">
        <v>4084</v>
      </c>
      <c r="BC20" s="66">
        <v>1231</v>
      </c>
    </row>
    <row r="21" spans="1:55" ht="30" x14ac:dyDescent="0.25">
      <c r="A21" s="7">
        <f>'ПЭ - АПП'!A21</f>
        <v>14</v>
      </c>
      <c r="B21" s="29" t="str">
        <f>'ПЭ - АПП'!B21</f>
        <v xml:space="preserve">ОГБУЗ «Буйская центральная районная больница» </v>
      </c>
      <c r="C21" s="8">
        <f>'ПЭ - АПП'!C21</f>
        <v>0</v>
      </c>
      <c r="D21" s="8">
        <f>'ПЭ - АПП'!D21</f>
        <v>0</v>
      </c>
      <c r="E21" s="8">
        <f>'ПЭ - АПП'!E21</f>
        <v>0</v>
      </c>
      <c r="F21" s="10">
        <f>'ПЭ - АПП'!F21</f>
        <v>0</v>
      </c>
      <c r="G21" s="8" t="e">
        <f>Посещения!#REF!</f>
        <v>#REF!</v>
      </c>
      <c r="H21" s="8" t="e">
        <f>ROUND((Посещения!#REF!/9*12),0)</f>
        <v>#REF!</v>
      </c>
      <c r="I21" s="8" t="e">
        <f>Посещения!#REF!</f>
        <v>#REF!</v>
      </c>
      <c r="J21" s="8"/>
      <c r="K21" s="8" t="e">
        <f>Посещения!#REF!</f>
        <v>#REF!</v>
      </c>
      <c r="L21" s="8" t="e">
        <f>ROUND((Посещения!#REF!/9*12),0)</f>
        <v>#REF!</v>
      </c>
      <c r="M21" s="8" t="e">
        <f>Посещения!#REF!</f>
        <v>#REF!</v>
      </c>
      <c r="N21" s="8"/>
      <c r="O21" s="8">
        <v>4935</v>
      </c>
      <c r="P21" s="8"/>
      <c r="Q21" s="8"/>
      <c r="R21" s="8">
        <v>1757</v>
      </c>
      <c r="S21" s="8"/>
      <c r="T21" s="8"/>
      <c r="U21" s="8" t="e">
        <f>Посещения!#REF!</f>
        <v>#REF!</v>
      </c>
      <c r="V21" s="8" t="e">
        <f>ROUND((Посещения!#REF!/9*12),0)</f>
        <v>#REF!</v>
      </c>
      <c r="W21" s="30"/>
      <c r="X21" s="30"/>
      <c r="Y21" s="30"/>
      <c r="Z21" s="8" t="e">
        <f>Посещения!#REF!</f>
        <v>#REF!</v>
      </c>
      <c r="AA21" s="8"/>
      <c r="AB21" s="8"/>
      <c r="AC21" s="8"/>
      <c r="AD21" s="8"/>
      <c r="AE21" s="8" t="e">
        <f>Посещения!#REF!</f>
        <v>#REF!</v>
      </c>
      <c r="AF21" s="8" t="e">
        <f>ROUND((Посещения!#REF!/9*12),0)</f>
        <v>#REF!</v>
      </c>
      <c r="AG21" s="8" t="e">
        <f>Посещения!#REF!</f>
        <v>#REF!</v>
      </c>
      <c r="AH21" s="8"/>
      <c r="AI21" s="30">
        <v>5887</v>
      </c>
      <c r="AJ21" s="30">
        <v>175</v>
      </c>
      <c r="AK21" s="30">
        <v>5032</v>
      </c>
      <c r="AL21" s="30">
        <v>3010</v>
      </c>
      <c r="AM21" s="30">
        <v>1351</v>
      </c>
      <c r="AN21" s="8">
        <f t="shared" si="2"/>
        <v>1396</v>
      </c>
      <c r="AO21" s="8">
        <f t="shared" si="3"/>
        <v>212</v>
      </c>
      <c r="AP21" s="8">
        <f t="shared" si="4"/>
        <v>613</v>
      </c>
      <c r="AQ21" s="8">
        <f t="shared" si="5"/>
        <v>4241</v>
      </c>
      <c r="AR21" s="8">
        <f t="shared" si="1"/>
        <v>1055</v>
      </c>
      <c r="AS21" s="8"/>
      <c r="AT21" s="8"/>
      <c r="AU21" s="8"/>
      <c r="AV21" s="8"/>
      <c r="AW21" s="8"/>
      <c r="AX21" s="61"/>
      <c r="AY21" s="89">
        <v>1163</v>
      </c>
      <c r="AZ21" s="89">
        <v>177</v>
      </c>
      <c r="BA21" s="89">
        <v>511</v>
      </c>
      <c r="BB21" s="89">
        <v>3534</v>
      </c>
      <c r="BC21" s="66">
        <v>879</v>
      </c>
    </row>
    <row r="22" spans="1:55" x14ac:dyDescent="0.25">
      <c r="A22" s="7">
        <f>'ПЭ - АПП'!A22</f>
        <v>15</v>
      </c>
      <c r="B22" s="29" t="str">
        <f>'ПЭ - АПП'!B22</f>
        <v>ОГБУЗ «Волгореченская городская больница»</v>
      </c>
      <c r="C22" s="8">
        <f>'ПЭ - АПП'!C22</f>
        <v>0</v>
      </c>
      <c r="D22" s="8">
        <f>'ПЭ - АПП'!D22</f>
        <v>0</v>
      </c>
      <c r="E22" s="8">
        <f>'ПЭ - АПП'!E22</f>
        <v>0</v>
      </c>
      <c r="F22" s="10">
        <f>'ПЭ - АПП'!F22</f>
        <v>0</v>
      </c>
      <c r="G22" s="8" t="e">
        <f>Посещения!#REF!</f>
        <v>#REF!</v>
      </c>
      <c r="H22" s="8" t="e">
        <f>ROUND((Посещения!#REF!/9*12),0)</f>
        <v>#REF!</v>
      </c>
      <c r="I22" s="8" t="e">
        <f>Посещения!#REF!</f>
        <v>#REF!</v>
      </c>
      <c r="J22" s="8"/>
      <c r="K22" s="8" t="e">
        <f>Посещения!#REF!</f>
        <v>#REF!</v>
      </c>
      <c r="L22" s="8" t="e">
        <f>ROUND((Посещения!#REF!/9*12),0)</f>
        <v>#REF!</v>
      </c>
      <c r="M22" s="8" t="e">
        <f>Посещения!#REF!</f>
        <v>#REF!</v>
      </c>
      <c r="N22" s="8"/>
      <c r="O22" s="8">
        <v>1733</v>
      </c>
      <c r="P22" s="8"/>
      <c r="Q22" s="8"/>
      <c r="R22" s="8">
        <v>624</v>
      </c>
      <c r="S22" s="8"/>
      <c r="T22" s="8"/>
      <c r="U22" s="8" t="e">
        <f>Посещения!#REF!</f>
        <v>#REF!</v>
      </c>
      <c r="V22" s="8" t="e">
        <f>ROUND((Посещения!#REF!/9*12),0)</f>
        <v>#REF!</v>
      </c>
      <c r="W22" s="30"/>
      <c r="X22" s="30"/>
      <c r="Y22" s="30"/>
      <c r="Z22" s="8" t="e">
        <f>Посещения!#REF!</f>
        <v>#REF!</v>
      </c>
      <c r="AA22" s="8"/>
      <c r="AB22" s="8"/>
      <c r="AC22" s="8"/>
      <c r="AD22" s="8"/>
      <c r="AE22" s="8" t="e">
        <f>Посещения!#REF!</f>
        <v>#REF!</v>
      </c>
      <c r="AF22" s="8" t="e">
        <f>ROUND((Посещения!#REF!/9*12),0)</f>
        <v>#REF!</v>
      </c>
      <c r="AG22" s="8" t="e">
        <f>Посещения!#REF!</f>
        <v>#REF!</v>
      </c>
      <c r="AH22" s="8"/>
      <c r="AI22" s="30">
        <v>2000</v>
      </c>
      <c r="AJ22" s="30">
        <v>48</v>
      </c>
      <c r="AK22" s="30">
        <v>2054</v>
      </c>
      <c r="AL22" s="30">
        <v>1200</v>
      </c>
      <c r="AM22" s="30">
        <v>922</v>
      </c>
      <c r="AN22" s="8">
        <f t="shared" si="2"/>
        <v>530</v>
      </c>
      <c r="AO22" s="8">
        <f t="shared" si="3"/>
        <v>59</v>
      </c>
      <c r="AP22" s="8">
        <f t="shared" si="4"/>
        <v>134</v>
      </c>
      <c r="AQ22" s="8">
        <f t="shared" si="5"/>
        <v>1926</v>
      </c>
      <c r="AR22" s="8">
        <f t="shared" si="1"/>
        <v>274</v>
      </c>
      <c r="AS22" s="8"/>
      <c r="AT22" s="8"/>
      <c r="AU22" s="8"/>
      <c r="AV22" s="8"/>
      <c r="AW22" s="8"/>
      <c r="AX22" s="61"/>
      <c r="AY22" s="89">
        <v>442</v>
      </c>
      <c r="AZ22" s="89">
        <v>49</v>
      </c>
      <c r="BA22" s="89">
        <v>112</v>
      </c>
      <c r="BB22" s="89">
        <v>1605</v>
      </c>
      <c r="BC22" s="66">
        <v>228</v>
      </c>
    </row>
    <row r="23" spans="1:55" x14ac:dyDescent="0.25">
      <c r="A23" s="7">
        <f>'ПЭ - АПП'!A23</f>
        <v>16</v>
      </c>
      <c r="B23" s="29" t="str">
        <f>'ПЭ - АПП'!B23</f>
        <v xml:space="preserve">ОГБУЗ «Галичская окружная больница» </v>
      </c>
      <c r="C23" s="8">
        <f>'ПЭ - АПП'!C23</f>
        <v>0</v>
      </c>
      <c r="D23" s="8">
        <f>'ПЭ - АПП'!D23</f>
        <v>0</v>
      </c>
      <c r="E23" s="8">
        <f>'ПЭ - АПП'!E23</f>
        <v>0</v>
      </c>
      <c r="F23" s="10">
        <f>'ПЭ - АПП'!F23</f>
        <v>0</v>
      </c>
      <c r="G23" s="8" t="e">
        <f>Посещения!#REF!</f>
        <v>#REF!</v>
      </c>
      <c r="H23" s="8" t="e">
        <f>ROUND((Посещения!#REF!/9*12),0)</f>
        <v>#REF!</v>
      </c>
      <c r="I23" s="8" t="e">
        <f>Посещения!#REF!</f>
        <v>#REF!</v>
      </c>
      <c r="J23" s="8"/>
      <c r="K23" s="8" t="e">
        <f>Посещения!#REF!</f>
        <v>#REF!</v>
      </c>
      <c r="L23" s="8" t="e">
        <f>ROUND((Посещения!#REF!/9*12),0)</f>
        <v>#REF!</v>
      </c>
      <c r="M23" s="8" t="e">
        <f>Посещения!#REF!</f>
        <v>#REF!</v>
      </c>
      <c r="N23" s="8"/>
      <c r="O23" s="8">
        <v>6669</v>
      </c>
      <c r="P23" s="8"/>
      <c r="Q23" s="8"/>
      <c r="R23" s="8">
        <v>1429</v>
      </c>
      <c r="S23" s="8"/>
      <c r="T23" s="8"/>
      <c r="U23" s="8" t="e">
        <f>Посещения!#REF!</f>
        <v>#REF!</v>
      </c>
      <c r="V23" s="8" t="e">
        <f>ROUND((Посещения!#REF!/9*12),0)</f>
        <v>#REF!</v>
      </c>
      <c r="W23" s="30"/>
      <c r="X23" s="30"/>
      <c r="Y23" s="30"/>
      <c r="Z23" s="8" t="e">
        <f>Посещения!#REF!</f>
        <v>#REF!</v>
      </c>
      <c r="AA23" s="8"/>
      <c r="AB23" s="8"/>
      <c r="AC23" s="8"/>
      <c r="AD23" s="8"/>
      <c r="AE23" s="8" t="e">
        <f>Посещения!#REF!</f>
        <v>#REF!</v>
      </c>
      <c r="AF23" s="8" t="e">
        <f>ROUND((Посещения!#REF!/9*12),0)</f>
        <v>#REF!</v>
      </c>
      <c r="AG23" s="8" t="e">
        <f>Посещения!#REF!</f>
        <v>#REF!</v>
      </c>
      <c r="AH23" s="8"/>
      <c r="AI23" s="30">
        <v>5500</v>
      </c>
      <c r="AJ23" s="30">
        <v>115</v>
      </c>
      <c r="AK23" s="30">
        <v>3286</v>
      </c>
      <c r="AL23" s="30">
        <v>3500</v>
      </c>
      <c r="AM23" s="30">
        <v>1950</v>
      </c>
      <c r="AN23" s="8">
        <f t="shared" si="2"/>
        <v>2995</v>
      </c>
      <c r="AO23" s="8">
        <f t="shared" si="3"/>
        <v>78</v>
      </c>
      <c r="AP23" s="8">
        <f t="shared" si="4"/>
        <v>884</v>
      </c>
      <c r="AQ23" s="8">
        <f t="shared" si="5"/>
        <v>1992</v>
      </c>
      <c r="AR23" s="8">
        <f t="shared" si="1"/>
        <v>492</v>
      </c>
      <c r="AS23" s="8"/>
      <c r="AT23" s="8"/>
      <c r="AU23" s="8"/>
      <c r="AV23" s="8"/>
      <c r="AW23" s="8"/>
      <c r="AX23" s="61"/>
      <c r="AY23" s="89">
        <v>2496</v>
      </c>
      <c r="AZ23" s="89">
        <v>65</v>
      </c>
      <c r="BA23" s="89">
        <v>737</v>
      </c>
      <c r="BB23" s="89">
        <v>1660</v>
      </c>
      <c r="BC23" s="66">
        <v>410</v>
      </c>
    </row>
    <row r="24" spans="1:55" x14ac:dyDescent="0.25">
      <c r="A24" s="7">
        <f>'ПЭ - АПП'!A24</f>
        <v>17</v>
      </c>
      <c r="B24" s="29" t="str">
        <f>'ПЭ - АПП'!B24</f>
        <v>ОГБУЗ «Мантуровская окружная больница»</v>
      </c>
      <c r="C24" s="8">
        <f>'ПЭ - АПП'!C24</f>
        <v>0</v>
      </c>
      <c r="D24" s="8">
        <f>'ПЭ - АПП'!D24</f>
        <v>0</v>
      </c>
      <c r="E24" s="8">
        <f>'ПЭ - АПП'!E24</f>
        <v>0</v>
      </c>
      <c r="F24" s="10">
        <f>'ПЭ - АПП'!F24</f>
        <v>0</v>
      </c>
      <c r="G24" s="8" t="e">
        <f>Посещения!#REF!</f>
        <v>#REF!</v>
      </c>
      <c r="H24" s="8" t="e">
        <f>ROUND((Посещения!#REF!/9*12),0)</f>
        <v>#REF!</v>
      </c>
      <c r="I24" s="8" t="e">
        <f>Посещения!#REF!</f>
        <v>#REF!</v>
      </c>
      <c r="J24" s="8"/>
      <c r="K24" s="8" t="e">
        <f>Посещения!#REF!</f>
        <v>#REF!</v>
      </c>
      <c r="L24" s="8" t="e">
        <f>ROUND((Посещения!#REF!/9*12),0)</f>
        <v>#REF!</v>
      </c>
      <c r="M24" s="8" t="e">
        <f>Посещения!#REF!</f>
        <v>#REF!</v>
      </c>
      <c r="N24" s="8"/>
      <c r="O24" s="8">
        <v>3768</v>
      </c>
      <c r="P24" s="8"/>
      <c r="Q24" s="8"/>
      <c r="R24" s="8">
        <v>1122</v>
      </c>
      <c r="S24" s="8"/>
      <c r="T24" s="8"/>
      <c r="U24" s="8" t="e">
        <f>Посещения!#REF!</f>
        <v>#REF!</v>
      </c>
      <c r="V24" s="8" t="e">
        <f>ROUND((Посещения!#REF!/9*12),0)</f>
        <v>#REF!</v>
      </c>
      <c r="W24" s="30"/>
      <c r="X24" s="30"/>
      <c r="Y24" s="30"/>
      <c r="Z24" s="8" t="e">
        <f>Посещения!#REF!</f>
        <v>#REF!</v>
      </c>
      <c r="AA24" s="8"/>
      <c r="AB24" s="8"/>
      <c r="AC24" s="8"/>
      <c r="AD24" s="8"/>
      <c r="AE24" s="8" t="e">
        <f>Посещения!#REF!</f>
        <v>#REF!</v>
      </c>
      <c r="AF24" s="8" t="e">
        <f>ROUND((Посещения!#REF!/9*12),0)</f>
        <v>#REF!</v>
      </c>
      <c r="AG24" s="8" t="e">
        <f>Посещения!#REF!</f>
        <v>#REF!</v>
      </c>
      <c r="AH24" s="8"/>
      <c r="AI24" s="30">
        <v>4000</v>
      </c>
      <c r="AJ24" s="30">
        <v>122</v>
      </c>
      <c r="AK24" s="30">
        <v>2875</v>
      </c>
      <c r="AL24" s="30">
        <v>3000</v>
      </c>
      <c r="AM24" s="30">
        <v>1352</v>
      </c>
      <c r="AN24" s="8">
        <f t="shared" si="2"/>
        <v>2179</v>
      </c>
      <c r="AO24" s="8">
        <f t="shared" si="3"/>
        <v>73</v>
      </c>
      <c r="AP24" s="8">
        <f t="shared" si="4"/>
        <v>1558</v>
      </c>
      <c r="AQ24" s="8">
        <f t="shared" si="5"/>
        <v>2779</v>
      </c>
      <c r="AR24" s="8">
        <f t="shared" si="1"/>
        <v>1046</v>
      </c>
      <c r="AS24" s="8"/>
      <c r="AT24" s="8"/>
      <c r="AU24" s="8"/>
      <c r="AV24" s="8"/>
      <c r="AW24" s="8"/>
      <c r="AX24" s="61"/>
      <c r="AY24" s="89">
        <v>1816</v>
      </c>
      <c r="AZ24" s="89">
        <v>61</v>
      </c>
      <c r="BA24" s="89">
        <v>1298</v>
      </c>
      <c r="BB24" s="89">
        <v>2316</v>
      </c>
      <c r="BC24" s="66">
        <v>872</v>
      </c>
    </row>
    <row r="25" spans="1:55" ht="30" x14ac:dyDescent="0.25">
      <c r="A25" s="7">
        <f>'ПЭ - АПП'!A25</f>
        <v>18</v>
      </c>
      <c r="B25" s="29" t="str">
        <f>'ПЭ - АПП'!B25</f>
        <v xml:space="preserve">ОГБУЗ «Шарьинская окружная больница имени Каверина В.Ф.» </v>
      </c>
      <c r="C25" s="8">
        <f>'ПЭ - АПП'!C25</f>
        <v>0</v>
      </c>
      <c r="D25" s="8">
        <f>'ПЭ - АПП'!D25</f>
        <v>0</v>
      </c>
      <c r="E25" s="8">
        <f>'ПЭ - АПП'!E25</f>
        <v>0</v>
      </c>
      <c r="F25" s="10">
        <f>'ПЭ - АПП'!F25</f>
        <v>0</v>
      </c>
      <c r="G25" s="8" t="e">
        <f>Посещения!#REF!</f>
        <v>#REF!</v>
      </c>
      <c r="H25" s="8" t="e">
        <f>ROUND((Посещения!#REF!/9*12),0)</f>
        <v>#REF!</v>
      </c>
      <c r="I25" s="8" t="e">
        <f>Посещения!#REF!</f>
        <v>#REF!</v>
      </c>
      <c r="J25" s="8"/>
      <c r="K25" s="8" t="e">
        <f>Посещения!#REF!</f>
        <v>#REF!</v>
      </c>
      <c r="L25" s="8" t="e">
        <f>ROUND((Посещения!#REF!/9*12),0)</f>
        <v>#REF!</v>
      </c>
      <c r="M25" s="8" t="e">
        <f>Посещения!#REF!</f>
        <v>#REF!</v>
      </c>
      <c r="N25" s="8"/>
      <c r="O25" s="8">
        <v>10101</v>
      </c>
      <c r="P25" s="8"/>
      <c r="Q25" s="8"/>
      <c r="R25" s="8">
        <v>0</v>
      </c>
      <c r="S25" s="8"/>
      <c r="T25" s="8"/>
      <c r="U25" s="8" t="e">
        <f>Посещения!#REF!</f>
        <v>#REF!</v>
      </c>
      <c r="V25" s="8" t="e">
        <f>ROUND((Посещения!#REF!/9*12),0)</f>
        <v>#REF!</v>
      </c>
      <c r="W25" s="30"/>
      <c r="X25" s="30"/>
      <c r="Y25" s="30"/>
      <c r="Z25" s="8" t="e">
        <f>Посещения!#REF!</f>
        <v>#REF!</v>
      </c>
      <c r="AA25" s="8"/>
      <c r="AB25" s="8"/>
      <c r="AC25" s="8"/>
      <c r="AD25" s="8"/>
      <c r="AE25" s="8" t="e">
        <f>Посещения!#REF!</f>
        <v>#REF!</v>
      </c>
      <c r="AF25" s="8" t="e">
        <f>ROUND((Посещения!#REF!/9*12),0)</f>
        <v>#REF!</v>
      </c>
      <c r="AG25" s="8" t="e">
        <f>Посещения!#REF!</f>
        <v>#REF!</v>
      </c>
      <c r="AH25" s="8"/>
      <c r="AI25" s="30">
        <v>9297</v>
      </c>
      <c r="AJ25" s="30">
        <v>321</v>
      </c>
      <c r="AK25" s="30">
        <v>9456</v>
      </c>
      <c r="AL25" s="30">
        <v>3974</v>
      </c>
      <c r="AM25" s="30">
        <v>1200</v>
      </c>
      <c r="AN25" s="8">
        <f t="shared" si="2"/>
        <v>3942</v>
      </c>
      <c r="AO25" s="8">
        <f t="shared" si="3"/>
        <v>392</v>
      </c>
      <c r="AP25" s="8">
        <f t="shared" si="4"/>
        <v>1457</v>
      </c>
      <c r="AQ25" s="8">
        <f t="shared" si="5"/>
        <v>9842</v>
      </c>
      <c r="AR25" s="8">
        <f t="shared" si="1"/>
        <v>1698</v>
      </c>
      <c r="AS25" s="8"/>
      <c r="AT25" s="8"/>
      <c r="AU25" s="8"/>
      <c r="AV25" s="8"/>
      <c r="AW25" s="8"/>
      <c r="AX25" s="61"/>
      <c r="AY25" s="89">
        <v>3285</v>
      </c>
      <c r="AZ25" s="89">
        <v>327</v>
      </c>
      <c r="BA25" s="89">
        <v>1214</v>
      </c>
      <c r="BB25" s="89">
        <v>8202</v>
      </c>
      <c r="BC25" s="66">
        <v>1415</v>
      </c>
    </row>
    <row r="26" spans="1:55" ht="30" x14ac:dyDescent="0.25">
      <c r="A26" s="7">
        <f>'ПЭ - АПП'!A26</f>
        <v>19</v>
      </c>
      <c r="B26" s="29" t="str">
        <f>'ПЭ - АПП'!B26</f>
        <v xml:space="preserve">ОГБУЗ «Антроповская центральная районная больница» </v>
      </c>
      <c r="C26" s="8">
        <f>'ПЭ - АПП'!C26</f>
        <v>0</v>
      </c>
      <c r="D26" s="8">
        <f>'ПЭ - АПП'!D26</f>
        <v>0</v>
      </c>
      <c r="E26" s="8">
        <f>'ПЭ - АПП'!E26</f>
        <v>0</v>
      </c>
      <c r="F26" s="10">
        <f>'ПЭ - АПП'!F26</f>
        <v>0</v>
      </c>
      <c r="G26" s="8" t="e">
        <f>Посещения!#REF!</f>
        <v>#REF!</v>
      </c>
      <c r="H26" s="8" t="e">
        <f>ROUND((Посещения!#REF!/9*12),0)</f>
        <v>#REF!</v>
      </c>
      <c r="I26" s="8" t="e">
        <f>Посещения!#REF!</f>
        <v>#REF!</v>
      </c>
      <c r="J26" s="8"/>
      <c r="K26" s="8" t="e">
        <f>Посещения!#REF!</f>
        <v>#REF!</v>
      </c>
      <c r="L26" s="8" t="e">
        <f>ROUND((Посещения!#REF!/9*12),0)</f>
        <v>#REF!</v>
      </c>
      <c r="M26" s="8" t="e">
        <f>Посещения!#REF!</f>
        <v>#REF!</v>
      </c>
      <c r="N26" s="8"/>
      <c r="O26" s="8">
        <v>1500</v>
      </c>
      <c r="P26" s="8"/>
      <c r="Q26" s="8"/>
      <c r="R26" s="8">
        <v>0</v>
      </c>
      <c r="S26" s="8"/>
      <c r="T26" s="8"/>
      <c r="U26" s="8" t="e">
        <f>Посещения!#REF!</f>
        <v>#REF!</v>
      </c>
      <c r="V26" s="8" t="e">
        <f>ROUND((Посещения!#REF!/9*12),0)</f>
        <v>#REF!</v>
      </c>
      <c r="W26" s="30"/>
      <c r="X26" s="30"/>
      <c r="Y26" s="30"/>
      <c r="Z26" s="8" t="e">
        <f>Посещения!#REF!</f>
        <v>#REF!</v>
      </c>
      <c r="AA26" s="8"/>
      <c r="AB26" s="8"/>
      <c r="AC26" s="8"/>
      <c r="AD26" s="8"/>
      <c r="AE26" s="8" t="e">
        <f>Посещения!#REF!</f>
        <v>#REF!</v>
      </c>
      <c r="AF26" s="8" t="e">
        <f>ROUND((Посещения!#REF!/9*12),0)</f>
        <v>#REF!</v>
      </c>
      <c r="AG26" s="8" t="e">
        <f>Посещения!#REF!</f>
        <v>#REF!</v>
      </c>
      <c r="AH26" s="8"/>
      <c r="AI26" s="30">
        <v>1400</v>
      </c>
      <c r="AJ26" s="30">
        <v>48</v>
      </c>
      <c r="AK26" s="30">
        <v>763</v>
      </c>
      <c r="AL26" s="30">
        <v>1000</v>
      </c>
      <c r="AM26" s="30">
        <v>620</v>
      </c>
      <c r="AN26" s="8">
        <f t="shared" si="2"/>
        <v>588</v>
      </c>
      <c r="AO26" s="8">
        <f t="shared" si="3"/>
        <v>0</v>
      </c>
      <c r="AP26" s="8">
        <f t="shared" si="4"/>
        <v>73</v>
      </c>
      <c r="AQ26" s="8">
        <f t="shared" si="5"/>
        <v>572</v>
      </c>
      <c r="AR26" s="8">
        <f t="shared" si="1"/>
        <v>34</v>
      </c>
      <c r="AS26" s="8"/>
      <c r="AT26" s="8"/>
      <c r="AU26" s="8"/>
      <c r="AV26" s="8"/>
      <c r="AW26" s="8"/>
      <c r="AX26" s="61"/>
      <c r="AY26" s="89">
        <v>490</v>
      </c>
      <c r="AZ26" s="89">
        <v>0</v>
      </c>
      <c r="BA26" s="89">
        <v>61</v>
      </c>
      <c r="BB26" s="89">
        <v>477</v>
      </c>
      <c r="BC26" s="66">
        <v>28</v>
      </c>
    </row>
    <row r="27" spans="1:55" x14ac:dyDescent="0.25">
      <c r="A27" s="7">
        <f>'ПЭ - АПП'!A27</f>
        <v>20</v>
      </c>
      <c r="B27" s="29" t="str">
        <f>'ПЭ - АПП'!B27</f>
        <v xml:space="preserve">ОГБУЗ «Вохомская межрайонная больница» </v>
      </c>
      <c r="C27" s="8">
        <f>'ПЭ - АПП'!C27</f>
        <v>0</v>
      </c>
      <c r="D27" s="8">
        <f>'ПЭ - АПП'!D27</f>
        <v>0</v>
      </c>
      <c r="E27" s="8">
        <f>'ПЭ - АПП'!E27</f>
        <v>0</v>
      </c>
      <c r="F27" s="10">
        <f>'ПЭ - АПП'!F27</f>
        <v>0</v>
      </c>
      <c r="G27" s="8" t="e">
        <f>Посещения!#REF!</f>
        <v>#REF!</v>
      </c>
      <c r="H27" s="8" t="e">
        <f>ROUND((Посещения!#REF!/9*12),0)</f>
        <v>#REF!</v>
      </c>
      <c r="I27" s="8" t="e">
        <f>Посещения!#REF!</f>
        <v>#REF!</v>
      </c>
      <c r="J27" s="8"/>
      <c r="K27" s="8" t="e">
        <f>Посещения!#REF!</f>
        <v>#REF!</v>
      </c>
      <c r="L27" s="8" t="e">
        <f>ROUND((Посещения!#REF!/9*12),0)</f>
        <v>#REF!</v>
      </c>
      <c r="M27" s="8" t="e">
        <f>Посещения!#REF!</f>
        <v>#REF!</v>
      </c>
      <c r="N27" s="8"/>
      <c r="O27" s="8">
        <v>2638</v>
      </c>
      <c r="P27" s="8"/>
      <c r="Q27" s="8"/>
      <c r="R27" s="8">
        <v>558</v>
      </c>
      <c r="S27" s="8"/>
      <c r="T27" s="8"/>
      <c r="U27" s="8" t="e">
        <f>Посещения!#REF!</f>
        <v>#REF!</v>
      </c>
      <c r="V27" s="8" t="e">
        <f>ROUND((Посещения!#REF!/9*12),0)</f>
        <v>#REF!</v>
      </c>
      <c r="W27" s="30"/>
      <c r="X27" s="30"/>
      <c r="Y27" s="30"/>
      <c r="Z27" s="8" t="e">
        <f>Посещения!#REF!</f>
        <v>#REF!</v>
      </c>
      <c r="AA27" s="8"/>
      <c r="AB27" s="8"/>
      <c r="AC27" s="8"/>
      <c r="AD27" s="8"/>
      <c r="AE27" s="8" t="e">
        <f>Посещения!#REF!</f>
        <v>#REF!</v>
      </c>
      <c r="AF27" s="8" t="e">
        <f>ROUND((Посещения!#REF!/9*12),0)</f>
        <v>#REF!</v>
      </c>
      <c r="AG27" s="8" t="e">
        <f>Посещения!#REF!</f>
        <v>#REF!</v>
      </c>
      <c r="AH27" s="8"/>
      <c r="AI27" s="30">
        <v>3200</v>
      </c>
      <c r="AJ27" s="30">
        <v>161</v>
      </c>
      <c r="AK27" s="30">
        <v>2180</v>
      </c>
      <c r="AL27" s="30">
        <v>2400</v>
      </c>
      <c r="AM27" s="30">
        <v>2000</v>
      </c>
      <c r="AN27" s="8">
        <f t="shared" si="2"/>
        <v>1825</v>
      </c>
      <c r="AO27" s="8">
        <f t="shared" si="3"/>
        <v>166</v>
      </c>
      <c r="AP27" s="8">
        <f t="shared" si="4"/>
        <v>798</v>
      </c>
      <c r="AQ27" s="8">
        <f t="shared" si="5"/>
        <v>1832</v>
      </c>
      <c r="AR27" s="8">
        <f t="shared" si="1"/>
        <v>569</v>
      </c>
      <c r="AS27" s="8"/>
      <c r="AT27" s="8"/>
      <c r="AU27" s="8"/>
      <c r="AV27" s="8"/>
      <c r="AW27" s="8"/>
      <c r="AX27" s="61"/>
      <c r="AY27" s="89">
        <v>1521</v>
      </c>
      <c r="AZ27" s="89">
        <v>138</v>
      </c>
      <c r="BA27" s="89">
        <v>665</v>
      </c>
      <c r="BB27" s="89">
        <v>1527</v>
      </c>
      <c r="BC27" s="66">
        <v>474</v>
      </c>
    </row>
    <row r="28" spans="1:55" x14ac:dyDescent="0.25">
      <c r="A28" s="7">
        <f>'ПЭ - АПП'!A28</f>
        <v>21</v>
      </c>
      <c r="B28" s="29" t="str">
        <f>'ПЭ - АПП'!B28</f>
        <v xml:space="preserve">ОГБУЗ «Кадыйская районная больница» </v>
      </c>
      <c r="C28" s="8">
        <f>'ПЭ - АПП'!C28</f>
        <v>0</v>
      </c>
      <c r="D28" s="8">
        <f>'ПЭ - АПП'!D28</f>
        <v>0</v>
      </c>
      <c r="E28" s="8">
        <f>'ПЭ - АПП'!E28</f>
        <v>0</v>
      </c>
      <c r="F28" s="10">
        <f>'ПЭ - АПП'!F28</f>
        <v>0</v>
      </c>
      <c r="G28" s="8" t="e">
        <f>Посещения!#REF!</f>
        <v>#REF!</v>
      </c>
      <c r="H28" s="8" t="e">
        <f>ROUND((Посещения!#REF!/9*12),0)</f>
        <v>#REF!</v>
      </c>
      <c r="I28" s="8" t="e">
        <f>Посещения!#REF!</f>
        <v>#REF!</v>
      </c>
      <c r="J28" s="8"/>
      <c r="K28" s="8" t="e">
        <f>Посещения!#REF!</f>
        <v>#REF!</v>
      </c>
      <c r="L28" s="8" t="e">
        <f>ROUND((Посещения!#REF!/9*12),0)</f>
        <v>#REF!</v>
      </c>
      <c r="M28" s="8" t="e">
        <f>Посещения!#REF!</f>
        <v>#REF!</v>
      </c>
      <c r="N28" s="8"/>
      <c r="O28" s="8">
        <v>1874</v>
      </c>
      <c r="P28" s="8"/>
      <c r="Q28" s="8"/>
      <c r="R28" s="8">
        <v>0</v>
      </c>
      <c r="S28" s="8"/>
      <c r="T28" s="8"/>
      <c r="U28" s="8" t="e">
        <f>Посещения!#REF!</f>
        <v>#REF!</v>
      </c>
      <c r="V28" s="8" t="e">
        <f>ROUND((Посещения!#REF!/9*12),0)</f>
        <v>#REF!</v>
      </c>
      <c r="W28" s="30"/>
      <c r="X28" s="30"/>
      <c r="Y28" s="30"/>
      <c r="Z28" s="8" t="e">
        <f>Посещения!#REF!</f>
        <v>#REF!</v>
      </c>
      <c r="AA28" s="8"/>
      <c r="AB28" s="8"/>
      <c r="AC28" s="8"/>
      <c r="AD28" s="8"/>
      <c r="AE28" s="8" t="e">
        <f>Посещения!#REF!</f>
        <v>#REF!</v>
      </c>
      <c r="AF28" s="8" t="e">
        <f>ROUND((Посещения!#REF!/9*12),0)</f>
        <v>#REF!</v>
      </c>
      <c r="AG28" s="8" t="e">
        <f>Посещения!#REF!</f>
        <v>#REF!</v>
      </c>
      <c r="AH28" s="8"/>
      <c r="AI28" s="30">
        <v>1500</v>
      </c>
      <c r="AJ28" s="30">
        <v>35</v>
      </c>
      <c r="AK28" s="30">
        <v>1025</v>
      </c>
      <c r="AL28" s="30">
        <v>850</v>
      </c>
      <c r="AM28" s="30">
        <v>650</v>
      </c>
      <c r="AN28" s="8">
        <f t="shared" si="2"/>
        <v>750</v>
      </c>
      <c r="AO28" s="8">
        <f t="shared" si="3"/>
        <v>14</v>
      </c>
      <c r="AP28" s="8">
        <f t="shared" si="4"/>
        <v>122</v>
      </c>
      <c r="AQ28" s="8">
        <f t="shared" si="5"/>
        <v>806</v>
      </c>
      <c r="AR28" s="8">
        <f t="shared" si="1"/>
        <v>228</v>
      </c>
      <c r="AS28" s="8"/>
      <c r="AT28" s="8"/>
      <c r="AU28" s="8"/>
      <c r="AV28" s="8"/>
      <c r="AW28" s="8"/>
      <c r="AX28" s="61"/>
      <c r="AY28" s="89">
        <v>625</v>
      </c>
      <c r="AZ28" s="89">
        <v>12</v>
      </c>
      <c r="BA28" s="89">
        <v>102</v>
      </c>
      <c r="BB28" s="89">
        <v>672</v>
      </c>
      <c r="BC28" s="66">
        <v>190</v>
      </c>
    </row>
    <row r="29" spans="1:55" x14ac:dyDescent="0.25">
      <c r="A29" s="7">
        <f>'ПЭ - АПП'!A29</f>
        <v>22</v>
      </c>
      <c r="B29" s="29" t="str">
        <f>'ПЭ - АПП'!B29</f>
        <v xml:space="preserve">ОГБУЗ «Кологривская районная больница» </v>
      </c>
      <c r="C29" s="8">
        <f>'ПЭ - АПП'!C29</f>
        <v>0</v>
      </c>
      <c r="D29" s="8">
        <f>'ПЭ - АПП'!D29</f>
        <v>0</v>
      </c>
      <c r="E29" s="8">
        <f>'ПЭ - АПП'!E29</f>
        <v>0</v>
      </c>
      <c r="F29" s="10">
        <f>'ПЭ - АПП'!F29</f>
        <v>0</v>
      </c>
      <c r="G29" s="8" t="e">
        <f>Посещения!#REF!</f>
        <v>#REF!</v>
      </c>
      <c r="H29" s="8" t="e">
        <f>ROUND((Посещения!#REF!/9*12),0)</f>
        <v>#REF!</v>
      </c>
      <c r="I29" s="8" t="e">
        <f>Посещения!#REF!</f>
        <v>#REF!</v>
      </c>
      <c r="J29" s="8"/>
      <c r="K29" s="8" t="e">
        <f>Посещения!#REF!</f>
        <v>#REF!</v>
      </c>
      <c r="L29" s="8" t="e">
        <f>ROUND((Посещения!#REF!/9*12),0)</f>
        <v>#REF!</v>
      </c>
      <c r="M29" s="8" t="e">
        <f>Посещения!#REF!</f>
        <v>#REF!</v>
      </c>
      <c r="N29" s="8"/>
      <c r="O29" s="8">
        <v>606</v>
      </c>
      <c r="P29" s="8"/>
      <c r="Q29" s="8"/>
      <c r="R29" s="8">
        <v>0</v>
      </c>
      <c r="S29" s="8"/>
      <c r="T29" s="8"/>
      <c r="U29" s="8" t="e">
        <f>Посещения!#REF!</f>
        <v>#REF!</v>
      </c>
      <c r="V29" s="8" t="e">
        <f>ROUND((Посещения!#REF!/9*12),0)</f>
        <v>#REF!</v>
      </c>
      <c r="W29" s="30"/>
      <c r="X29" s="30"/>
      <c r="Y29" s="30"/>
      <c r="Z29" s="8" t="e">
        <f>Посещения!#REF!</f>
        <v>#REF!</v>
      </c>
      <c r="AA29" s="8"/>
      <c r="AB29" s="8"/>
      <c r="AC29" s="8"/>
      <c r="AD29" s="8"/>
      <c r="AE29" s="8" t="e">
        <f>Посещения!#REF!</f>
        <v>#REF!</v>
      </c>
      <c r="AF29" s="8" t="e">
        <f>ROUND((Посещения!#REF!/9*12),0)</f>
        <v>#REF!</v>
      </c>
      <c r="AG29" s="8" t="e">
        <f>Посещения!#REF!</f>
        <v>#REF!</v>
      </c>
      <c r="AH29" s="8"/>
      <c r="AI29" s="30">
        <v>1200</v>
      </c>
      <c r="AJ29" s="30">
        <v>63</v>
      </c>
      <c r="AK29" s="30">
        <v>619</v>
      </c>
      <c r="AL29" s="30">
        <v>750</v>
      </c>
      <c r="AM29" s="30">
        <v>1230</v>
      </c>
      <c r="AN29" s="8">
        <f t="shared" si="2"/>
        <v>1241</v>
      </c>
      <c r="AO29" s="8">
        <f t="shared" si="3"/>
        <v>70</v>
      </c>
      <c r="AP29" s="8">
        <f t="shared" si="4"/>
        <v>760</v>
      </c>
      <c r="AQ29" s="8">
        <f t="shared" si="5"/>
        <v>580</v>
      </c>
      <c r="AR29" s="8">
        <f t="shared" si="1"/>
        <v>97</v>
      </c>
      <c r="AS29" s="8"/>
      <c r="AT29" s="8"/>
      <c r="AU29" s="8"/>
      <c r="AV29" s="8"/>
      <c r="AW29" s="8"/>
      <c r="AX29" s="61"/>
      <c r="AY29" s="89">
        <v>1034</v>
      </c>
      <c r="AZ29" s="89">
        <v>58</v>
      </c>
      <c r="BA29" s="89">
        <v>633</v>
      </c>
      <c r="BB29" s="89">
        <v>483</v>
      </c>
      <c r="BC29" s="66">
        <v>81</v>
      </c>
    </row>
    <row r="30" spans="1:55" x14ac:dyDescent="0.25">
      <c r="A30" s="7">
        <f>'ПЭ - АПП'!A30</f>
        <v>23</v>
      </c>
      <c r="B30" s="29" t="str">
        <f>'ПЭ - АПП'!B30</f>
        <v>ОГБУЗ «Красносельская районная больница»</v>
      </c>
      <c r="C30" s="8">
        <f>'ПЭ - АПП'!C30</f>
        <v>0</v>
      </c>
      <c r="D30" s="8">
        <f>'ПЭ - АПП'!D30</f>
        <v>0</v>
      </c>
      <c r="E30" s="8">
        <f>'ПЭ - АПП'!E30</f>
        <v>0</v>
      </c>
      <c r="F30" s="10">
        <f>'ПЭ - АПП'!F30</f>
        <v>0</v>
      </c>
      <c r="G30" s="8" t="e">
        <f>Посещения!#REF!</f>
        <v>#REF!</v>
      </c>
      <c r="H30" s="8" t="e">
        <f>ROUND((Посещения!#REF!/9*12),0)</f>
        <v>#REF!</v>
      </c>
      <c r="I30" s="8" t="e">
        <f>Посещения!#REF!</f>
        <v>#REF!</v>
      </c>
      <c r="J30" s="8"/>
      <c r="K30" s="8" t="e">
        <f>Посещения!#REF!</f>
        <v>#REF!</v>
      </c>
      <c r="L30" s="8" t="e">
        <f>ROUND((Посещения!#REF!/9*12),0)</f>
        <v>#REF!</v>
      </c>
      <c r="M30" s="8" t="e">
        <f>Посещения!#REF!</f>
        <v>#REF!</v>
      </c>
      <c r="N30" s="8"/>
      <c r="O30" s="8">
        <v>1823</v>
      </c>
      <c r="P30" s="8"/>
      <c r="Q30" s="8"/>
      <c r="R30" s="8">
        <v>0</v>
      </c>
      <c r="S30" s="8"/>
      <c r="T30" s="8"/>
      <c r="U30" s="8" t="e">
        <f>Посещения!#REF!</f>
        <v>#REF!</v>
      </c>
      <c r="V30" s="8" t="e">
        <f>ROUND((Посещения!#REF!/9*12),0)</f>
        <v>#REF!</v>
      </c>
      <c r="W30" s="30"/>
      <c r="X30" s="30"/>
      <c r="Y30" s="30"/>
      <c r="Z30" s="8" t="e">
        <f>Посещения!#REF!</f>
        <v>#REF!</v>
      </c>
      <c r="AA30" s="8"/>
      <c r="AB30" s="8"/>
      <c r="AC30" s="8"/>
      <c r="AD30" s="8"/>
      <c r="AE30" s="8" t="e">
        <f>Посещения!#REF!</f>
        <v>#REF!</v>
      </c>
      <c r="AF30" s="8" t="e">
        <f>ROUND((Посещения!#REF!/9*12),0)</f>
        <v>#REF!</v>
      </c>
      <c r="AG30" s="8" t="e">
        <f>Посещения!#REF!</f>
        <v>#REF!</v>
      </c>
      <c r="AH30" s="8"/>
      <c r="AI30" s="30">
        <v>2800</v>
      </c>
      <c r="AJ30" s="30">
        <v>31</v>
      </c>
      <c r="AK30" s="30">
        <v>3029</v>
      </c>
      <c r="AL30" s="30">
        <v>1500</v>
      </c>
      <c r="AM30" s="30">
        <v>2200</v>
      </c>
      <c r="AN30" s="8">
        <f t="shared" si="2"/>
        <v>2720</v>
      </c>
      <c r="AO30" s="8">
        <f t="shared" si="3"/>
        <v>37</v>
      </c>
      <c r="AP30" s="8">
        <f t="shared" si="4"/>
        <v>1223</v>
      </c>
      <c r="AQ30" s="8">
        <f t="shared" si="5"/>
        <v>3348</v>
      </c>
      <c r="AR30" s="8">
        <f t="shared" si="1"/>
        <v>2288</v>
      </c>
      <c r="AS30" s="8"/>
      <c r="AT30" s="8"/>
      <c r="AU30" s="8"/>
      <c r="AV30" s="8"/>
      <c r="AW30" s="8"/>
      <c r="AX30" s="61"/>
      <c r="AY30" s="89">
        <v>2267</v>
      </c>
      <c r="AZ30" s="89">
        <v>31</v>
      </c>
      <c r="BA30" s="89">
        <v>1019</v>
      </c>
      <c r="BB30" s="89">
        <v>2790</v>
      </c>
      <c r="BC30" s="66">
        <v>1907</v>
      </c>
    </row>
    <row r="31" spans="1:55" x14ac:dyDescent="0.25">
      <c r="A31" s="7">
        <f>'ПЭ - АПП'!A31</f>
        <v>24</v>
      </c>
      <c r="B31" s="29" t="str">
        <f>'ПЭ - АПП'!B31</f>
        <v xml:space="preserve">ОГБУЗ «Макарьевская районная больница» </v>
      </c>
      <c r="C31" s="8">
        <f>'ПЭ - АПП'!C31</f>
        <v>0</v>
      </c>
      <c r="D31" s="8">
        <f>'ПЭ - АПП'!D31</f>
        <v>0</v>
      </c>
      <c r="E31" s="8">
        <f>'ПЭ - АПП'!E31</f>
        <v>0</v>
      </c>
      <c r="F31" s="10">
        <f>'ПЭ - АПП'!F31</f>
        <v>0</v>
      </c>
      <c r="G31" s="8" t="e">
        <f>Посещения!#REF!</f>
        <v>#REF!</v>
      </c>
      <c r="H31" s="8" t="e">
        <f>ROUND((Посещения!#REF!/9*12),0)</f>
        <v>#REF!</v>
      </c>
      <c r="I31" s="8" t="e">
        <f>Посещения!#REF!</f>
        <v>#REF!</v>
      </c>
      <c r="J31" s="8"/>
      <c r="K31" s="8" t="e">
        <f>Посещения!#REF!</f>
        <v>#REF!</v>
      </c>
      <c r="L31" s="8" t="e">
        <f>ROUND((Посещения!#REF!/9*12),0)</f>
        <v>#REF!</v>
      </c>
      <c r="M31" s="8" t="e">
        <f>Посещения!#REF!</f>
        <v>#REF!</v>
      </c>
      <c r="N31" s="8"/>
      <c r="O31" s="8">
        <v>1390</v>
      </c>
      <c r="P31" s="8"/>
      <c r="Q31" s="8"/>
      <c r="R31" s="8">
        <v>377</v>
      </c>
      <c r="S31" s="8"/>
      <c r="T31" s="8"/>
      <c r="U31" s="8" t="e">
        <f>Посещения!#REF!</f>
        <v>#REF!</v>
      </c>
      <c r="V31" s="8" t="e">
        <f>ROUND((Посещения!#REF!/9*12),0)</f>
        <v>#REF!</v>
      </c>
      <c r="W31" s="30"/>
      <c r="X31" s="30"/>
      <c r="Y31" s="30"/>
      <c r="Z31" s="8" t="e">
        <f>Посещения!#REF!</f>
        <v>#REF!</v>
      </c>
      <c r="AA31" s="8"/>
      <c r="AB31" s="8"/>
      <c r="AC31" s="8"/>
      <c r="AD31" s="8"/>
      <c r="AE31" s="8" t="e">
        <f>Посещения!#REF!</f>
        <v>#REF!</v>
      </c>
      <c r="AF31" s="8" t="e">
        <f>ROUND((Посещения!#REF!/9*12),0)</f>
        <v>#REF!</v>
      </c>
      <c r="AG31" s="8" t="e">
        <f>Посещения!#REF!</f>
        <v>#REF!</v>
      </c>
      <c r="AH31" s="8"/>
      <c r="AI31" s="30">
        <v>2984</v>
      </c>
      <c r="AJ31" s="30">
        <v>61</v>
      </c>
      <c r="AK31" s="30">
        <v>1054</v>
      </c>
      <c r="AL31" s="30">
        <v>2456</v>
      </c>
      <c r="AM31" s="30">
        <v>1377</v>
      </c>
      <c r="AN31" s="8">
        <f t="shared" si="2"/>
        <v>1555</v>
      </c>
      <c r="AO31" s="8">
        <f t="shared" si="3"/>
        <v>54</v>
      </c>
      <c r="AP31" s="8">
        <f t="shared" si="4"/>
        <v>886</v>
      </c>
      <c r="AQ31" s="8">
        <f t="shared" si="5"/>
        <v>935</v>
      </c>
      <c r="AR31" s="8">
        <f t="shared" si="1"/>
        <v>1019</v>
      </c>
      <c r="AS31" s="8"/>
      <c r="AT31" s="8"/>
      <c r="AU31" s="8"/>
      <c r="AV31" s="8"/>
      <c r="AW31" s="8"/>
      <c r="AX31" s="61"/>
      <c r="AY31" s="89">
        <v>1296</v>
      </c>
      <c r="AZ31" s="89">
        <v>45</v>
      </c>
      <c r="BA31" s="89">
        <v>738</v>
      </c>
      <c r="BB31" s="89">
        <v>779</v>
      </c>
      <c r="BC31" s="66">
        <v>849</v>
      </c>
    </row>
    <row r="32" spans="1:55" x14ac:dyDescent="0.25">
      <c r="A32" s="7">
        <f>'ПЭ - АПП'!A32</f>
        <v>25</v>
      </c>
      <c r="B32" s="29" t="str">
        <f>'ПЭ - АПП'!B32</f>
        <v xml:space="preserve">ОГБУЗ «Нейская районная больница» </v>
      </c>
      <c r="C32" s="8">
        <f>'ПЭ - АПП'!C32</f>
        <v>0</v>
      </c>
      <c r="D32" s="8">
        <f>'ПЭ - АПП'!D32</f>
        <v>0</v>
      </c>
      <c r="E32" s="8">
        <f>'ПЭ - АПП'!E32</f>
        <v>0</v>
      </c>
      <c r="F32" s="10">
        <f>'ПЭ - АПП'!F32</f>
        <v>0</v>
      </c>
      <c r="G32" s="8" t="e">
        <f>Посещения!#REF!</f>
        <v>#REF!</v>
      </c>
      <c r="H32" s="8" t="e">
        <f>ROUND((Посещения!#REF!/9*12),0)</f>
        <v>#REF!</v>
      </c>
      <c r="I32" s="8" t="e">
        <f>Посещения!#REF!</f>
        <v>#REF!</v>
      </c>
      <c r="J32" s="8"/>
      <c r="K32" s="8" t="e">
        <f>Посещения!#REF!</f>
        <v>#REF!</v>
      </c>
      <c r="L32" s="8" t="e">
        <f>ROUND((Посещения!#REF!/9*12),0)</f>
        <v>#REF!</v>
      </c>
      <c r="M32" s="8" t="e">
        <f>Посещения!#REF!</f>
        <v>#REF!</v>
      </c>
      <c r="N32" s="8"/>
      <c r="O32" s="8">
        <v>1127</v>
      </c>
      <c r="P32" s="8"/>
      <c r="Q32" s="8"/>
      <c r="R32" s="8">
        <v>266</v>
      </c>
      <c r="S32" s="8"/>
      <c r="T32" s="8"/>
      <c r="U32" s="8" t="e">
        <f>Посещения!#REF!</f>
        <v>#REF!</v>
      </c>
      <c r="V32" s="8" t="e">
        <f>ROUND((Посещения!#REF!/9*12),0)</f>
        <v>#REF!</v>
      </c>
      <c r="W32" s="30"/>
      <c r="X32" s="30"/>
      <c r="Y32" s="30"/>
      <c r="Z32" s="8" t="e">
        <f>Посещения!#REF!</f>
        <v>#REF!</v>
      </c>
      <c r="AA32" s="8"/>
      <c r="AB32" s="8"/>
      <c r="AC32" s="8"/>
      <c r="AD32" s="8"/>
      <c r="AE32" s="8" t="e">
        <f>Посещения!#REF!</f>
        <v>#REF!</v>
      </c>
      <c r="AF32" s="8" t="e">
        <f>ROUND((Посещения!#REF!/9*12),0)</f>
        <v>#REF!</v>
      </c>
      <c r="AG32" s="8" t="e">
        <f>Посещения!#REF!</f>
        <v>#REF!</v>
      </c>
      <c r="AH32" s="8"/>
      <c r="AI32" s="30">
        <v>2400</v>
      </c>
      <c r="AJ32" s="30">
        <v>42</v>
      </c>
      <c r="AK32" s="30">
        <v>1027</v>
      </c>
      <c r="AL32" s="30">
        <v>1000</v>
      </c>
      <c r="AM32" s="30">
        <v>320</v>
      </c>
      <c r="AN32" s="8">
        <f t="shared" si="2"/>
        <v>1547</v>
      </c>
      <c r="AO32" s="8">
        <f t="shared" si="3"/>
        <v>50</v>
      </c>
      <c r="AP32" s="8">
        <f t="shared" si="4"/>
        <v>240</v>
      </c>
      <c r="AQ32" s="8">
        <f t="shared" si="5"/>
        <v>1028</v>
      </c>
      <c r="AR32" s="8">
        <f t="shared" si="1"/>
        <v>0</v>
      </c>
      <c r="AS32" s="8"/>
      <c r="AT32" s="8"/>
      <c r="AU32" s="8"/>
      <c r="AV32" s="8"/>
      <c r="AW32" s="8"/>
      <c r="AX32" s="61"/>
      <c r="AY32" s="89">
        <v>1289</v>
      </c>
      <c r="AZ32" s="89">
        <v>42</v>
      </c>
      <c r="BA32" s="89">
        <v>200</v>
      </c>
      <c r="BB32" s="89">
        <v>857</v>
      </c>
      <c r="BC32" s="66"/>
    </row>
    <row r="33" spans="1:55" ht="30" x14ac:dyDescent="0.25">
      <c r="A33" s="7">
        <f>'ПЭ - АПП'!A33</f>
        <v>26</v>
      </c>
      <c r="B33" s="29" t="str">
        <f>'ПЭ - АПП'!B33</f>
        <v xml:space="preserve">ОГБУЗ «Нерехтская центральная районная больница» </v>
      </c>
      <c r="C33" s="8">
        <f>'ПЭ - АПП'!C33</f>
        <v>0</v>
      </c>
      <c r="D33" s="8">
        <f>'ПЭ - АПП'!D33</f>
        <v>0</v>
      </c>
      <c r="E33" s="8">
        <f>'ПЭ - АПП'!E33</f>
        <v>0</v>
      </c>
      <c r="F33" s="10">
        <f>'ПЭ - АПП'!F33</f>
        <v>0</v>
      </c>
      <c r="G33" s="8" t="e">
        <f>Посещения!#REF!</f>
        <v>#REF!</v>
      </c>
      <c r="H33" s="8" t="e">
        <f>ROUND((Посещения!#REF!/9*12),0)</f>
        <v>#REF!</v>
      </c>
      <c r="I33" s="8" t="e">
        <f>Посещения!#REF!</f>
        <v>#REF!</v>
      </c>
      <c r="J33" s="8"/>
      <c r="K33" s="8" t="e">
        <f>Посещения!#REF!</f>
        <v>#REF!</v>
      </c>
      <c r="L33" s="8" t="e">
        <f>ROUND((Посещения!#REF!/9*12),0)</f>
        <v>#REF!</v>
      </c>
      <c r="M33" s="8" t="e">
        <f>Посещения!#REF!</f>
        <v>#REF!</v>
      </c>
      <c r="N33" s="8"/>
      <c r="O33" s="8">
        <v>4896</v>
      </c>
      <c r="P33" s="8"/>
      <c r="Q33" s="8"/>
      <c r="R33" s="8">
        <v>458</v>
      </c>
      <c r="S33" s="8"/>
      <c r="T33" s="8"/>
      <c r="U33" s="8" t="e">
        <f>Посещения!#REF!</f>
        <v>#REF!</v>
      </c>
      <c r="V33" s="8" t="e">
        <f>ROUND((Посещения!#REF!/9*12),0)</f>
        <v>#REF!</v>
      </c>
      <c r="W33" s="30"/>
      <c r="X33" s="30"/>
      <c r="Y33" s="30"/>
      <c r="Z33" s="8" t="e">
        <f>Посещения!#REF!</f>
        <v>#REF!</v>
      </c>
      <c r="AA33" s="8"/>
      <c r="AB33" s="8"/>
      <c r="AC33" s="8"/>
      <c r="AD33" s="8"/>
      <c r="AE33" s="8" t="e">
        <f>Посещения!#REF!</f>
        <v>#REF!</v>
      </c>
      <c r="AF33" s="8" t="e">
        <f>ROUND((Посещения!#REF!/9*12),0)</f>
        <v>#REF!</v>
      </c>
      <c r="AG33" s="8" t="e">
        <f>Посещения!#REF!</f>
        <v>#REF!</v>
      </c>
      <c r="AH33" s="8"/>
      <c r="AI33" s="30">
        <v>8300</v>
      </c>
      <c r="AJ33" s="30">
        <v>276</v>
      </c>
      <c r="AK33" s="30">
        <v>4313</v>
      </c>
      <c r="AL33" s="30">
        <v>2600</v>
      </c>
      <c r="AM33" s="30">
        <v>4298</v>
      </c>
      <c r="AN33" s="8">
        <f t="shared" si="2"/>
        <v>6040</v>
      </c>
      <c r="AO33" s="8">
        <f t="shared" si="3"/>
        <v>282</v>
      </c>
      <c r="AP33" s="8">
        <f t="shared" si="4"/>
        <v>1807</v>
      </c>
      <c r="AQ33" s="8">
        <f t="shared" si="5"/>
        <v>3336</v>
      </c>
      <c r="AR33" s="8">
        <f t="shared" si="1"/>
        <v>4036</v>
      </c>
      <c r="AS33" s="8"/>
      <c r="AT33" s="8"/>
      <c r="AU33" s="8"/>
      <c r="AV33" s="8"/>
      <c r="AW33" s="8"/>
      <c r="AX33" s="61"/>
      <c r="AY33" s="89">
        <v>5033</v>
      </c>
      <c r="AZ33" s="89">
        <v>235</v>
      </c>
      <c r="BA33" s="89">
        <v>1506</v>
      </c>
      <c r="BB33" s="89">
        <v>2780</v>
      </c>
      <c r="BC33" s="66">
        <v>3363</v>
      </c>
    </row>
    <row r="34" spans="1:55" ht="30" x14ac:dyDescent="0.25">
      <c r="A34" s="7">
        <f>'ПЭ - АПП'!A34</f>
        <v>27</v>
      </c>
      <c r="B34" s="29" t="str">
        <f>'ПЭ - АПП'!B34</f>
        <v xml:space="preserve">ОГБУЗ «Стоматологическая поликлиника г. Нерехты» </v>
      </c>
      <c r="C34" s="8">
        <f>'ПЭ - АПП'!C34</f>
        <v>0</v>
      </c>
      <c r="D34" s="8">
        <f>'ПЭ - АПП'!D34</f>
        <v>0</v>
      </c>
      <c r="E34" s="8">
        <f>'ПЭ - АПП'!E34</f>
        <v>0</v>
      </c>
      <c r="F34" s="10">
        <f>'ПЭ - АПП'!F34</f>
        <v>0</v>
      </c>
      <c r="G34" s="8" t="e">
        <f>Посещения!#REF!</f>
        <v>#REF!</v>
      </c>
      <c r="H34" s="8" t="e">
        <f>ROUND((Посещения!#REF!/9*12),0)</f>
        <v>#REF!</v>
      </c>
      <c r="I34" s="8" t="e">
        <f>Посещения!#REF!</f>
        <v>#REF!</v>
      </c>
      <c r="J34" s="8"/>
      <c r="K34" s="8" t="e">
        <f>Посещения!#REF!</f>
        <v>#REF!</v>
      </c>
      <c r="L34" s="8" t="e">
        <f>ROUND((Посещения!#REF!/9*12),0)</f>
        <v>#REF!</v>
      </c>
      <c r="M34" s="8" t="e">
        <f>Посещения!#REF!</f>
        <v>#REF!</v>
      </c>
      <c r="N34" s="8"/>
      <c r="O34" s="8">
        <v>0</v>
      </c>
      <c r="P34" s="8"/>
      <c r="Q34" s="8"/>
      <c r="R34" s="8"/>
      <c r="S34" s="8"/>
      <c r="T34" s="8"/>
      <c r="U34" s="8" t="e">
        <f>Посещения!#REF!</f>
        <v>#REF!</v>
      </c>
      <c r="V34" s="8" t="e">
        <f>ROUND((Посещения!#REF!/9*12),0)</f>
        <v>#REF!</v>
      </c>
      <c r="W34" s="30"/>
      <c r="X34" s="30"/>
      <c r="Y34" s="30"/>
      <c r="Z34" s="8" t="e">
        <f>Посещения!#REF!</f>
        <v>#REF!</v>
      </c>
      <c r="AA34" s="8"/>
      <c r="AB34" s="8"/>
      <c r="AC34" s="8"/>
      <c r="AD34" s="8"/>
      <c r="AE34" s="8" t="e">
        <f>Посещения!#REF!</f>
        <v>#REF!</v>
      </c>
      <c r="AF34" s="8" t="e">
        <f>ROUND((Посещения!#REF!/9*12),0)</f>
        <v>#REF!</v>
      </c>
      <c r="AG34" s="8" t="e">
        <f>Посещения!#REF!</f>
        <v>#REF!</v>
      </c>
      <c r="AH34" s="8"/>
      <c r="AI34" s="30"/>
      <c r="AJ34" s="30"/>
      <c r="AK34" s="30"/>
      <c r="AL34" s="30"/>
      <c r="AM34" s="30">
        <v>2365</v>
      </c>
      <c r="AN34" s="8">
        <f t="shared" si="2"/>
        <v>0</v>
      </c>
      <c r="AO34" s="8">
        <f t="shared" si="3"/>
        <v>0</v>
      </c>
      <c r="AP34" s="8">
        <f t="shared" si="4"/>
        <v>0</v>
      </c>
      <c r="AQ34" s="8">
        <f t="shared" si="5"/>
        <v>0</v>
      </c>
      <c r="AR34" s="8">
        <f t="shared" si="1"/>
        <v>0</v>
      </c>
      <c r="AS34" s="8"/>
      <c r="AT34" s="8"/>
      <c r="AU34" s="8"/>
      <c r="AV34" s="8"/>
      <c r="AW34" s="8"/>
      <c r="AX34" s="61"/>
      <c r="AY34" s="89">
        <v>0</v>
      </c>
      <c r="AZ34" s="89">
        <v>0</v>
      </c>
      <c r="BA34" s="89">
        <v>0</v>
      </c>
      <c r="BB34" s="89">
        <v>0</v>
      </c>
      <c r="BC34" s="66"/>
    </row>
    <row r="35" spans="1:55" x14ac:dyDescent="0.25">
      <c r="A35" s="7">
        <f>'ПЭ - АПП'!A35</f>
        <v>28</v>
      </c>
      <c r="B35" s="29" t="str">
        <f>'ПЭ - АПП'!B35</f>
        <v xml:space="preserve">ОГБУЗ «Островская районная больница» </v>
      </c>
      <c r="C35" s="8">
        <f>'ПЭ - АПП'!C35</f>
        <v>0</v>
      </c>
      <c r="D35" s="8">
        <f>'ПЭ - АПП'!D35</f>
        <v>0</v>
      </c>
      <c r="E35" s="8">
        <f>'ПЭ - АПП'!E35</f>
        <v>0</v>
      </c>
      <c r="F35" s="10">
        <f>'ПЭ - АПП'!F35</f>
        <v>0</v>
      </c>
      <c r="G35" s="8" t="e">
        <f>Посещения!#REF!</f>
        <v>#REF!</v>
      </c>
      <c r="H35" s="8" t="e">
        <f>ROUND((Посещения!#REF!/9*12),0)</f>
        <v>#REF!</v>
      </c>
      <c r="I35" s="8" t="e">
        <f>Посещения!#REF!</f>
        <v>#REF!</v>
      </c>
      <c r="J35" s="8"/>
      <c r="K35" s="8" t="e">
        <f>Посещения!#REF!</f>
        <v>#REF!</v>
      </c>
      <c r="L35" s="8" t="e">
        <f>ROUND((Посещения!#REF!/9*12),0)</f>
        <v>#REF!</v>
      </c>
      <c r="M35" s="8" t="e">
        <f>Посещения!#REF!</f>
        <v>#REF!</v>
      </c>
      <c r="N35" s="8"/>
      <c r="O35" s="8">
        <v>1432</v>
      </c>
      <c r="P35" s="8"/>
      <c r="Q35" s="8"/>
      <c r="R35" s="8">
        <v>0</v>
      </c>
      <c r="S35" s="8"/>
      <c r="T35" s="8"/>
      <c r="U35" s="8" t="e">
        <f>Посещения!#REF!</f>
        <v>#REF!</v>
      </c>
      <c r="V35" s="8" t="e">
        <f>ROUND((Посещения!#REF!/9*12),0)</f>
        <v>#REF!</v>
      </c>
      <c r="W35" s="30"/>
      <c r="X35" s="30"/>
      <c r="Y35" s="30"/>
      <c r="Z35" s="8" t="e">
        <f>Посещения!#REF!</f>
        <v>#REF!</v>
      </c>
      <c r="AA35" s="8"/>
      <c r="AB35" s="8"/>
      <c r="AC35" s="8"/>
      <c r="AD35" s="8"/>
      <c r="AE35" s="8" t="e">
        <f>Посещения!#REF!</f>
        <v>#REF!</v>
      </c>
      <c r="AF35" s="8" t="e">
        <f>ROUND((Посещения!#REF!/9*12),0)</f>
        <v>#REF!</v>
      </c>
      <c r="AG35" s="8" t="e">
        <f>Посещения!#REF!</f>
        <v>#REF!</v>
      </c>
      <c r="AH35" s="8"/>
      <c r="AI35" s="30">
        <v>3200</v>
      </c>
      <c r="AJ35" s="30">
        <v>17</v>
      </c>
      <c r="AK35" s="30">
        <v>1479</v>
      </c>
      <c r="AL35" s="30">
        <v>1000</v>
      </c>
      <c r="AM35" s="30">
        <v>316</v>
      </c>
      <c r="AN35" s="8">
        <f t="shared" si="2"/>
        <v>820</v>
      </c>
      <c r="AO35" s="8">
        <f t="shared" si="3"/>
        <v>23</v>
      </c>
      <c r="AP35" s="8">
        <f t="shared" si="4"/>
        <v>154</v>
      </c>
      <c r="AQ35" s="8">
        <f t="shared" si="5"/>
        <v>1514</v>
      </c>
      <c r="AR35" s="8">
        <f t="shared" si="1"/>
        <v>851</v>
      </c>
      <c r="AS35" s="8"/>
      <c r="AT35" s="8"/>
      <c r="AU35" s="8"/>
      <c r="AV35" s="8"/>
      <c r="AW35" s="8"/>
      <c r="AX35" s="61"/>
      <c r="AY35" s="89">
        <v>683</v>
      </c>
      <c r="AZ35" s="89">
        <v>19</v>
      </c>
      <c r="BA35" s="89">
        <v>128</v>
      </c>
      <c r="BB35" s="89">
        <v>1262</v>
      </c>
      <c r="BC35" s="66">
        <v>709</v>
      </c>
    </row>
    <row r="36" spans="1:55" x14ac:dyDescent="0.25">
      <c r="A36" s="7">
        <f>'ПЭ - АПП'!A36</f>
        <v>29</v>
      </c>
      <c r="B36" s="29" t="str">
        <f>'ПЭ - АПП'!B36</f>
        <v xml:space="preserve">ОГБУЗ «Парфеньевская районная больница» </v>
      </c>
      <c r="C36" s="8">
        <f>'ПЭ - АПП'!C36</f>
        <v>0</v>
      </c>
      <c r="D36" s="8">
        <f>'ПЭ - АПП'!D36</f>
        <v>0</v>
      </c>
      <c r="E36" s="8">
        <f>'ПЭ - АПП'!E36</f>
        <v>0</v>
      </c>
      <c r="F36" s="10">
        <f>'ПЭ - АПП'!F36</f>
        <v>0</v>
      </c>
      <c r="G36" s="8" t="e">
        <f>Посещения!#REF!</f>
        <v>#REF!</v>
      </c>
      <c r="H36" s="8" t="e">
        <f>ROUND((Посещения!#REF!/9*12),0)</f>
        <v>#REF!</v>
      </c>
      <c r="I36" s="8" t="e">
        <f>Посещения!#REF!</f>
        <v>#REF!</v>
      </c>
      <c r="J36" s="8"/>
      <c r="K36" s="8" t="e">
        <f>Посещения!#REF!</f>
        <v>#REF!</v>
      </c>
      <c r="L36" s="8" t="e">
        <f>ROUND((Посещения!#REF!/9*12),0)</f>
        <v>#REF!</v>
      </c>
      <c r="M36" s="8" t="e">
        <f>Посещения!#REF!</f>
        <v>#REF!</v>
      </c>
      <c r="N36" s="8"/>
      <c r="O36" s="8">
        <v>954</v>
      </c>
      <c r="P36" s="8"/>
      <c r="Q36" s="8"/>
      <c r="R36" s="8">
        <v>0</v>
      </c>
      <c r="S36" s="8"/>
      <c r="T36" s="8"/>
      <c r="U36" s="8" t="e">
        <f>Посещения!#REF!</f>
        <v>#REF!</v>
      </c>
      <c r="V36" s="8" t="e">
        <f>ROUND((Посещения!#REF!/9*12),0)</f>
        <v>#REF!</v>
      </c>
      <c r="W36" s="30"/>
      <c r="X36" s="30"/>
      <c r="Y36" s="30"/>
      <c r="Z36" s="8" t="e">
        <f>Посещения!#REF!</f>
        <v>#REF!</v>
      </c>
      <c r="AA36" s="8"/>
      <c r="AB36" s="8"/>
      <c r="AC36" s="8"/>
      <c r="AD36" s="8"/>
      <c r="AE36" s="8" t="e">
        <f>Посещения!#REF!</f>
        <v>#REF!</v>
      </c>
      <c r="AF36" s="8" t="e">
        <f>ROUND((Посещения!#REF!/9*12),0)</f>
        <v>#REF!</v>
      </c>
      <c r="AG36" s="8" t="e">
        <f>Посещения!#REF!</f>
        <v>#REF!</v>
      </c>
      <c r="AH36" s="8"/>
      <c r="AI36" s="30">
        <v>900</v>
      </c>
      <c r="AJ36" s="30">
        <v>15</v>
      </c>
      <c r="AK36" s="30">
        <v>786</v>
      </c>
      <c r="AL36" s="30">
        <v>650</v>
      </c>
      <c r="AM36" s="30">
        <v>800</v>
      </c>
      <c r="AN36" s="8">
        <f t="shared" si="2"/>
        <v>484</v>
      </c>
      <c r="AO36" s="8">
        <f t="shared" si="3"/>
        <v>0</v>
      </c>
      <c r="AP36" s="8">
        <f t="shared" si="4"/>
        <v>317</v>
      </c>
      <c r="AQ36" s="8">
        <f t="shared" si="5"/>
        <v>558</v>
      </c>
      <c r="AR36" s="8">
        <f t="shared" si="1"/>
        <v>0</v>
      </c>
      <c r="AS36" s="8"/>
      <c r="AT36" s="8"/>
      <c r="AU36" s="8"/>
      <c r="AV36" s="8"/>
      <c r="AW36" s="8"/>
      <c r="AX36" s="61"/>
      <c r="AY36" s="89">
        <v>403</v>
      </c>
      <c r="AZ36" s="89">
        <v>0</v>
      </c>
      <c r="BA36" s="89">
        <v>264</v>
      </c>
      <c r="BB36" s="89">
        <v>465</v>
      </c>
      <c r="BC36" s="66"/>
    </row>
    <row r="37" spans="1:55" x14ac:dyDescent="0.25">
      <c r="A37" s="7">
        <f>'ПЭ - АПП'!A37</f>
        <v>30</v>
      </c>
      <c r="B37" s="29" t="str">
        <f>'ПЭ - АПП'!B37</f>
        <v xml:space="preserve">ОГБУЗ «Солигаличская районная больница» </v>
      </c>
      <c r="C37" s="8">
        <f>'ПЭ - АПП'!C37</f>
        <v>0</v>
      </c>
      <c r="D37" s="8">
        <f>'ПЭ - АПП'!D37</f>
        <v>0</v>
      </c>
      <c r="E37" s="8">
        <f>'ПЭ - АПП'!E37</f>
        <v>0</v>
      </c>
      <c r="F37" s="10">
        <f>'ПЭ - АПП'!F37</f>
        <v>0</v>
      </c>
      <c r="G37" s="8" t="e">
        <f>Посещения!#REF!</f>
        <v>#REF!</v>
      </c>
      <c r="H37" s="8" t="e">
        <f>ROUND((Посещения!#REF!/9*12),0)</f>
        <v>#REF!</v>
      </c>
      <c r="I37" s="8" t="e">
        <f>Посещения!#REF!</f>
        <v>#REF!</v>
      </c>
      <c r="J37" s="8"/>
      <c r="K37" s="8" t="e">
        <f>Посещения!#REF!</f>
        <v>#REF!</v>
      </c>
      <c r="L37" s="8" t="e">
        <f>ROUND((Посещения!#REF!/9*12),0)</f>
        <v>#REF!</v>
      </c>
      <c r="M37" s="8" t="e">
        <f>Посещения!#REF!</f>
        <v>#REF!</v>
      </c>
      <c r="N37" s="8"/>
      <c r="O37" s="8">
        <v>795</v>
      </c>
      <c r="P37" s="8"/>
      <c r="Q37" s="8"/>
      <c r="R37" s="8">
        <v>348</v>
      </c>
      <c r="S37" s="8"/>
      <c r="T37" s="8"/>
      <c r="U37" s="8" t="e">
        <f>Посещения!#REF!</f>
        <v>#REF!</v>
      </c>
      <c r="V37" s="8" t="e">
        <f>ROUND((Посещения!#REF!/9*12),0)</f>
        <v>#REF!</v>
      </c>
      <c r="W37" s="30"/>
      <c r="X37" s="30"/>
      <c r="Y37" s="30"/>
      <c r="Z37" s="8" t="e">
        <f>Посещения!#REF!</f>
        <v>#REF!</v>
      </c>
      <c r="AA37" s="8"/>
      <c r="AB37" s="8"/>
      <c r="AC37" s="8"/>
      <c r="AD37" s="8"/>
      <c r="AE37" s="8" t="e">
        <f>Посещения!#REF!</f>
        <v>#REF!</v>
      </c>
      <c r="AF37" s="8" t="e">
        <f>ROUND((Посещения!#REF!/9*12),0)</f>
        <v>#REF!</v>
      </c>
      <c r="AG37" s="8" t="e">
        <f>Посещения!#REF!</f>
        <v>#REF!</v>
      </c>
      <c r="AH37" s="8"/>
      <c r="AI37" s="30">
        <v>2000</v>
      </c>
      <c r="AJ37" s="30">
        <v>20</v>
      </c>
      <c r="AK37" s="30">
        <v>1489</v>
      </c>
      <c r="AL37" s="30">
        <v>650</v>
      </c>
      <c r="AM37" s="30">
        <v>495</v>
      </c>
      <c r="AN37" s="8">
        <f t="shared" si="2"/>
        <v>1067</v>
      </c>
      <c r="AO37" s="8">
        <f t="shared" si="3"/>
        <v>20</v>
      </c>
      <c r="AP37" s="8">
        <f t="shared" si="4"/>
        <v>223</v>
      </c>
      <c r="AQ37" s="8">
        <f t="shared" si="5"/>
        <v>1519</v>
      </c>
      <c r="AR37" s="8">
        <f t="shared" si="1"/>
        <v>206</v>
      </c>
      <c r="AS37" s="8"/>
      <c r="AT37" s="8"/>
      <c r="AU37" s="8"/>
      <c r="AV37" s="8"/>
      <c r="AW37" s="8"/>
      <c r="AX37" s="61"/>
      <c r="AY37" s="89">
        <v>889</v>
      </c>
      <c r="AZ37" s="89">
        <v>17</v>
      </c>
      <c r="BA37" s="89">
        <v>186</v>
      </c>
      <c r="BB37" s="89">
        <v>1266</v>
      </c>
      <c r="BC37" s="66">
        <v>172</v>
      </c>
    </row>
    <row r="38" spans="1:55" x14ac:dyDescent="0.25">
      <c r="A38" s="7">
        <f>'ПЭ - АПП'!A38</f>
        <v>31</v>
      </c>
      <c r="B38" s="29" t="str">
        <f>'ПЭ - АПП'!B38</f>
        <v>ОГБУЗ «Судиславская районная больница»</v>
      </c>
      <c r="C38" s="8">
        <f>'ПЭ - АПП'!C38</f>
        <v>0</v>
      </c>
      <c r="D38" s="8">
        <f>'ПЭ - АПП'!D38</f>
        <v>0</v>
      </c>
      <c r="E38" s="8">
        <f>'ПЭ - АПП'!E38</f>
        <v>0</v>
      </c>
      <c r="F38" s="10">
        <f>'ПЭ - АПП'!F38</f>
        <v>0</v>
      </c>
      <c r="G38" s="8" t="e">
        <f>Посещения!#REF!</f>
        <v>#REF!</v>
      </c>
      <c r="H38" s="8" t="e">
        <f>ROUND((Посещения!#REF!/9*12),0)</f>
        <v>#REF!</v>
      </c>
      <c r="I38" s="8" t="e">
        <f>Посещения!#REF!</f>
        <v>#REF!</v>
      </c>
      <c r="J38" s="8"/>
      <c r="K38" s="8" t="e">
        <f>Посещения!#REF!</f>
        <v>#REF!</v>
      </c>
      <c r="L38" s="8" t="e">
        <f>ROUND((Посещения!#REF!/9*12),0)</f>
        <v>#REF!</v>
      </c>
      <c r="M38" s="8" t="e">
        <f>Посещения!#REF!</f>
        <v>#REF!</v>
      </c>
      <c r="N38" s="8"/>
      <c r="O38" s="8">
        <v>1546</v>
      </c>
      <c r="P38" s="8"/>
      <c r="Q38" s="8"/>
      <c r="R38" s="8">
        <v>66</v>
      </c>
      <c r="S38" s="8"/>
      <c r="T38" s="8"/>
      <c r="U38" s="8" t="e">
        <f>Посещения!#REF!</f>
        <v>#REF!</v>
      </c>
      <c r="V38" s="8" t="e">
        <f>ROUND((Посещения!#REF!/9*12),0)</f>
        <v>#REF!</v>
      </c>
      <c r="W38" s="30"/>
      <c r="X38" s="30"/>
      <c r="Y38" s="30"/>
      <c r="Z38" s="8" t="e">
        <f>Посещения!#REF!</f>
        <v>#REF!</v>
      </c>
      <c r="AA38" s="8"/>
      <c r="AB38" s="8"/>
      <c r="AC38" s="8"/>
      <c r="AD38" s="8"/>
      <c r="AE38" s="8" t="e">
        <f>Посещения!#REF!</f>
        <v>#REF!</v>
      </c>
      <c r="AF38" s="8" t="e">
        <f>ROUND((Посещения!#REF!/9*12),0)</f>
        <v>#REF!</v>
      </c>
      <c r="AG38" s="8" t="e">
        <f>Посещения!#REF!</f>
        <v>#REF!</v>
      </c>
      <c r="AH38" s="8"/>
      <c r="AI38" s="30">
        <v>2500</v>
      </c>
      <c r="AJ38" s="30">
        <v>35</v>
      </c>
      <c r="AK38" s="30">
        <v>1746</v>
      </c>
      <c r="AL38" s="30">
        <v>1121</v>
      </c>
      <c r="AM38" s="30">
        <v>728</v>
      </c>
      <c r="AN38" s="8">
        <f t="shared" si="2"/>
        <v>1195</v>
      </c>
      <c r="AO38" s="8">
        <f t="shared" si="3"/>
        <v>42</v>
      </c>
      <c r="AP38" s="8">
        <f t="shared" si="4"/>
        <v>328</v>
      </c>
      <c r="AQ38" s="8">
        <f t="shared" si="5"/>
        <v>1739</v>
      </c>
      <c r="AR38" s="8">
        <f t="shared" si="1"/>
        <v>38</v>
      </c>
      <c r="AS38" s="8"/>
      <c r="AT38" s="8"/>
      <c r="AU38" s="8"/>
      <c r="AV38" s="8"/>
      <c r="AW38" s="8"/>
      <c r="AX38" s="61"/>
      <c r="AY38" s="89">
        <v>996</v>
      </c>
      <c r="AZ38" s="89">
        <v>35</v>
      </c>
      <c r="BA38" s="89">
        <v>273</v>
      </c>
      <c r="BB38" s="89">
        <v>1449</v>
      </c>
      <c r="BC38" s="66">
        <v>32</v>
      </c>
    </row>
    <row r="39" spans="1:55" s="65" customFormat="1" x14ac:dyDescent="0.25">
      <c r="A39" s="7">
        <f>'ПЭ - АПП'!A39</f>
        <v>32</v>
      </c>
      <c r="B39" s="29" t="str">
        <f>'ПЭ - АПП'!B39</f>
        <v>ОГБУЗ «Сусанинская районная больница»</v>
      </c>
      <c r="C39" s="8">
        <f>'ПЭ - АПП'!C39</f>
        <v>0</v>
      </c>
      <c r="D39" s="8">
        <f>'ПЭ - АПП'!D39</f>
        <v>0</v>
      </c>
      <c r="E39" s="8">
        <f>'ПЭ - АПП'!E39</f>
        <v>0</v>
      </c>
      <c r="F39" s="10">
        <f>'ПЭ - АПП'!F39</f>
        <v>0</v>
      </c>
      <c r="G39" s="8" t="e">
        <f>Посещения!#REF!</f>
        <v>#REF!</v>
      </c>
      <c r="H39" s="8" t="e">
        <f>ROUND((Посещения!#REF!/9*12),0)</f>
        <v>#REF!</v>
      </c>
      <c r="I39" s="8" t="e">
        <f>Посещения!#REF!</f>
        <v>#REF!</v>
      </c>
      <c r="J39" s="63"/>
      <c r="K39" s="8" t="e">
        <f>Посещения!#REF!</f>
        <v>#REF!</v>
      </c>
      <c r="L39" s="8" t="e">
        <f>ROUND((Посещения!#REF!/9*12),0)</f>
        <v>#REF!</v>
      </c>
      <c r="M39" s="8" t="e">
        <f>Посещения!#REF!</f>
        <v>#REF!</v>
      </c>
      <c r="N39" s="63"/>
      <c r="O39" s="63">
        <v>821</v>
      </c>
      <c r="P39" s="63"/>
      <c r="Q39" s="63"/>
      <c r="R39" s="63">
        <v>0</v>
      </c>
      <c r="S39" s="63"/>
      <c r="T39" s="63"/>
      <c r="U39" s="8" t="e">
        <f>Посещения!#REF!</f>
        <v>#REF!</v>
      </c>
      <c r="V39" s="8" t="e">
        <f>ROUND((Посещения!#REF!/9*12),0)</f>
        <v>#REF!</v>
      </c>
      <c r="W39" s="69"/>
      <c r="X39" s="69"/>
      <c r="Y39" s="69"/>
      <c r="Z39" s="8" t="e">
        <f>Посещения!#REF!</f>
        <v>#REF!</v>
      </c>
      <c r="AA39" s="63"/>
      <c r="AB39" s="63"/>
      <c r="AC39" s="63"/>
      <c r="AD39" s="63"/>
      <c r="AE39" s="8" t="e">
        <f>Посещения!#REF!</f>
        <v>#REF!</v>
      </c>
      <c r="AF39" s="8" t="e">
        <f>ROUND((Посещения!#REF!/9*12),0)</f>
        <v>#REF!</v>
      </c>
      <c r="AG39" s="8" t="e">
        <f>Посещения!#REF!</f>
        <v>#REF!</v>
      </c>
      <c r="AH39" s="63"/>
      <c r="AI39" s="69">
        <v>1100</v>
      </c>
      <c r="AJ39" s="69">
        <v>19</v>
      </c>
      <c r="AK39" s="69">
        <v>667</v>
      </c>
      <c r="AL39" s="69">
        <v>1000</v>
      </c>
      <c r="AM39" s="69">
        <v>858</v>
      </c>
      <c r="AN39" s="8">
        <f t="shared" si="2"/>
        <v>259</v>
      </c>
      <c r="AO39" s="8">
        <f t="shared" si="3"/>
        <v>16</v>
      </c>
      <c r="AP39" s="8">
        <f t="shared" si="4"/>
        <v>295</v>
      </c>
      <c r="AQ39" s="8">
        <f t="shared" si="5"/>
        <v>676</v>
      </c>
      <c r="AR39" s="8">
        <f t="shared" si="1"/>
        <v>1</v>
      </c>
      <c r="AS39" s="63"/>
      <c r="AT39" s="63"/>
      <c r="AU39" s="63"/>
      <c r="AV39" s="63"/>
      <c r="AW39" s="63"/>
      <c r="AX39" s="61"/>
      <c r="AY39" s="90">
        <v>216</v>
      </c>
      <c r="AZ39" s="90">
        <v>13</v>
      </c>
      <c r="BA39" s="90">
        <v>246</v>
      </c>
      <c r="BB39" s="90">
        <v>563</v>
      </c>
      <c r="BC39" s="173">
        <v>1</v>
      </c>
    </row>
    <row r="40" spans="1:55" ht="30" x14ac:dyDescent="0.25">
      <c r="A40" s="7">
        <f>'ПЭ - АПП'!A40</f>
        <v>33</v>
      </c>
      <c r="B40" s="29" t="str">
        <f>'ПЭ - АПП'!B40</f>
        <v xml:space="preserve">ОГБУЗ «Чухломская центральная районная больница» </v>
      </c>
      <c r="C40" s="8">
        <f>'ПЭ - АПП'!C40</f>
        <v>0</v>
      </c>
      <c r="D40" s="8">
        <f>'ПЭ - АПП'!D40</f>
        <v>0</v>
      </c>
      <c r="E40" s="8">
        <f>'ПЭ - АПП'!E40</f>
        <v>0</v>
      </c>
      <c r="F40" s="10">
        <f>'ПЭ - АПП'!F40</f>
        <v>0</v>
      </c>
      <c r="G40" s="8" t="e">
        <f>Посещения!#REF!</f>
        <v>#REF!</v>
      </c>
      <c r="H40" s="8" t="e">
        <f>ROUND((Посещения!#REF!/9*12),0)</f>
        <v>#REF!</v>
      </c>
      <c r="I40" s="8" t="e">
        <f>Посещения!#REF!</f>
        <v>#REF!</v>
      </c>
      <c r="J40" s="8"/>
      <c r="K40" s="8" t="e">
        <f>Посещения!#REF!</f>
        <v>#REF!</v>
      </c>
      <c r="L40" s="8" t="e">
        <f>ROUND((Посещения!#REF!/9*12),0)</f>
        <v>#REF!</v>
      </c>
      <c r="M40" s="8" t="e">
        <f>Посещения!#REF!</f>
        <v>#REF!</v>
      </c>
      <c r="N40" s="8"/>
      <c r="O40" s="8">
        <v>1560</v>
      </c>
      <c r="P40" s="8"/>
      <c r="Q40" s="8"/>
      <c r="R40" s="8">
        <v>0</v>
      </c>
      <c r="S40" s="8"/>
      <c r="T40" s="8"/>
      <c r="U40" s="8" t="e">
        <f>Посещения!#REF!</f>
        <v>#REF!</v>
      </c>
      <c r="V40" s="8" t="e">
        <f>ROUND((Посещения!#REF!/9*12),0)</f>
        <v>#REF!</v>
      </c>
      <c r="W40" s="30"/>
      <c r="X40" s="30"/>
      <c r="Y40" s="30"/>
      <c r="Z40" s="8" t="e">
        <f>Посещения!#REF!</f>
        <v>#REF!</v>
      </c>
      <c r="AA40" s="8"/>
      <c r="AB40" s="8"/>
      <c r="AC40" s="8"/>
      <c r="AD40" s="8"/>
      <c r="AE40" s="8" t="e">
        <f>Посещения!#REF!</f>
        <v>#REF!</v>
      </c>
      <c r="AF40" s="8" t="e">
        <f>ROUND((Посещения!#REF!/9*12),0)</f>
        <v>#REF!</v>
      </c>
      <c r="AG40" s="8" t="e">
        <f>Посещения!#REF!</f>
        <v>#REF!</v>
      </c>
      <c r="AH40" s="8"/>
      <c r="AI40" s="30">
        <v>2300</v>
      </c>
      <c r="AJ40" s="30">
        <v>21</v>
      </c>
      <c r="AK40" s="30">
        <v>1554</v>
      </c>
      <c r="AL40" s="30">
        <v>1200</v>
      </c>
      <c r="AM40" s="30"/>
      <c r="AN40" s="8">
        <f t="shared" si="2"/>
        <v>620</v>
      </c>
      <c r="AO40" s="8">
        <f t="shared" si="3"/>
        <v>23</v>
      </c>
      <c r="AP40" s="8">
        <f t="shared" si="4"/>
        <v>216</v>
      </c>
      <c r="AQ40" s="8">
        <f t="shared" si="5"/>
        <v>1396</v>
      </c>
      <c r="AR40" s="8">
        <f t="shared" si="1"/>
        <v>211</v>
      </c>
      <c r="AS40" s="8"/>
      <c r="AT40" s="8"/>
      <c r="AU40" s="8"/>
      <c r="AV40" s="8"/>
      <c r="AW40" s="8"/>
      <c r="AX40" s="61"/>
      <c r="AY40" s="89">
        <v>517</v>
      </c>
      <c r="AZ40" s="89">
        <v>19</v>
      </c>
      <c r="BA40" s="89">
        <v>180</v>
      </c>
      <c r="BB40" s="89">
        <v>1163</v>
      </c>
      <c r="BC40" s="66">
        <v>176</v>
      </c>
    </row>
    <row r="41" spans="1:55" ht="30" x14ac:dyDescent="0.25">
      <c r="A41" s="7">
        <f>'ПЭ - АПП'!A41</f>
        <v>34</v>
      </c>
      <c r="B41" s="29" t="str">
        <f>'ПЭ - АПП'!B41</f>
        <v>ФКУЗ «МСЧ МВД РФ по Костромской области»</v>
      </c>
      <c r="C41" s="8">
        <f>'ПЭ - АПП'!C41</f>
        <v>0</v>
      </c>
      <c r="D41" s="8">
        <f>'ПЭ - АПП'!D41</f>
        <v>0</v>
      </c>
      <c r="E41" s="8">
        <f>'ПЭ - АПП'!E41</f>
        <v>0</v>
      </c>
      <c r="F41" s="10">
        <f>'ПЭ - АПП'!F41</f>
        <v>0</v>
      </c>
      <c r="G41" s="8" t="e">
        <f>Посещения!#REF!</f>
        <v>#REF!</v>
      </c>
      <c r="H41" s="8" t="e">
        <f>ROUND((Посещения!#REF!/9*12),0)</f>
        <v>#REF!</v>
      </c>
      <c r="I41" s="8" t="e">
        <f>Посещения!#REF!</f>
        <v>#REF!</v>
      </c>
      <c r="J41" s="8"/>
      <c r="K41" s="8" t="e">
        <f>Посещения!#REF!</f>
        <v>#REF!</v>
      </c>
      <c r="L41" s="8" t="e">
        <f>ROUND((Посещения!#REF!/9*12),0)</f>
        <v>#REF!</v>
      </c>
      <c r="M41" s="8" t="e">
        <f>Посещения!#REF!</f>
        <v>#REF!</v>
      </c>
      <c r="N41" s="8"/>
      <c r="O41" s="8">
        <v>42</v>
      </c>
      <c r="P41" s="8"/>
      <c r="Q41" s="8"/>
      <c r="R41" s="8">
        <v>0</v>
      </c>
      <c r="S41" s="8"/>
      <c r="T41" s="8"/>
      <c r="U41" s="8" t="e">
        <f>Посещения!#REF!</f>
        <v>#REF!</v>
      </c>
      <c r="V41" s="8" t="e">
        <f>ROUND((Посещения!#REF!/9*12),0)</f>
        <v>#REF!</v>
      </c>
      <c r="W41" s="30"/>
      <c r="X41" s="30"/>
      <c r="Y41" s="30"/>
      <c r="Z41" s="8" t="e">
        <f>Посещения!#REF!</f>
        <v>#REF!</v>
      </c>
      <c r="AA41" s="8"/>
      <c r="AB41" s="8"/>
      <c r="AC41" s="8"/>
      <c r="AD41" s="8"/>
      <c r="AE41" s="8" t="e">
        <f>Посещения!#REF!</f>
        <v>#REF!</v>
      </c>
      <c r="AF41" s="8" t="e">
        <f>ROUND((Посещения!#REF!/9*12),0)</f>
        <v>#REF!</v>
      </c>
      <c r="AG41" s="8" t="e">
        <f>Посещения!#REF!</f>
        <v>#REF!</v>
      </c>
      <c r="AH41" s="8"/>
      <c r="AI41" s="30"/>
      <c r="AJ41" s="30"/>
      <c r="AK41" s="30"/>
      <c r="AL41" s="30"/>
      <c r="AM41" s="30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61"/>
      <c r="AY41" s="89"/>
      <c r="AZ41" s="89"/>
      <c r="BA41" s="89"/>
      <c r="BB41" s="89"/>
      <c r="BC41" s="66"/>
    </row>
    <row r="42" spans="1:55" s="65" customFormat="1" ht="30" x14ac:dyDescent="0.25">
      <c r="A42" s="7">
        <f>'ПЭ - АПП'!A42</f>
        <v>35</v>
      </c>
      <c r="B42" s="29" t="str">
        <f>'ПЭ - АПП'!B42</f>
        <v>ЧУЗ «Поликлиника «РЖД-Медицина» города Буй«»</v>
      </c>
      <c r="C42" s="8">
        <f>'ПЭ - АПП'!C42</f>
        <v>0</v>
      </c>
      <c r="D42" s="8">
        <f>'ПЭ - АПП'!D42</f>
        <v>0</v>
      </c>
      <c r="E42" s="8">
        <f>'ПЭ - АПП'!E42</f>
        <v>0</v>
      </c>
      <c r="F42" s="10">
        <f>'ПЭ - АПП'!F42</f>
        <v>0</v>
      </c>
      <c r="G42" s="8" t="e">
        <f>Посещения!#REF!</f>
        <v>#REF!</v>
      </c>
      <c r="H42" s="8" t="e">
        <f>ROUND((Посещения!#REF!/9*12),0)</f>
        <v>#REF!</v>
      </c>
      <c r="I42" s="8" t="e">
        <f>Посещения!#REF!</f>
        <v>#REF!</v>
      </c>
      <c r="J42" s="63"/>
      <c r="K42" s="8" t="e">
        <f>Посещения!#REF!</f>
        <v>#REF!</v>
      </c>
      <c r="L42" s="8" t="e">
        <f>ROUND((Посещения!#REF!/9*12),0)</f>
        <v>#REF!</v>
      </c>
      <c r="M42" s="8" t="e">
        <f>Посещения!#REF!</f>
        <v>#REF!</v>
      </c>
      <c r="N42" s="63"/>
      <c r="O42" s="63">
        <v>933</v>
      </c>
      <c r="P42" s="63"/>
      <c r="Q42" s="63"/>
      <c r="R42" s="63">
        <v>0</v>
      </c>
      <c r="S42" s="63"/>
      <c r="T42" s="63"/>
      <c r="U42" s="8" t="e">
        <f>Посещения!#REF!</f>
        <v>#REF!</v>
      </c>
      <c r="V42" s="8" t="e">
        <f>ROUND((Посещения!#REF!/9*12),0)</f>
        <v>#REF!</v>
      </c>
      <c r="W42" s="69"/>
      <c r="X42" s="69"/>
      <c r="Y42" s="69"/>
      <c r="Z42" s="8" t="e">
        <f>Посещения!#REF!</f>
        <v>#REF!</v>
      </c>
      <c r="AA42" s="63"/>
      <c r="AB42" s="63"/>
      <c r="AC42" s="63"/>
      <c r="AD42" s="63"/>
      <c r="AE42" s="8" t="e">
        <f>Посещения!#REF!</f>
        <v>#REF!</v>
      </c>
      <c r="AF42" s="8" t="e">
        <f>ROUND((Посещения!#REF!/9*12),0)</f>
        <v>#REF!</v>
      </c>
      <c r="AG42" s="8" t="e">
        <f>Посещения!#REF!</f>
        <v>#REF!</v>
      </c>
      <c r="AH42" s="63"/>
      <c r="AI42" s="69">
        <v>313</v>
      </c>
      <c r="AJ42" s="69"/>
      <c r="AK42" s="69"/>
      <c r="AL42" s="69">
        <v>190</v>
      </c>
      <c r="AM42" s="69">
        <v>500</v>
      </c>
      <c r="AN42" s="8">
        <f t="shared" ref="AN42:AN45" si="6">ROUND((AY42/10*12),0)</f>
        <v>19</v>
      </c>
      <c r="AO42" s="63"/>
      <c r="AP42" s="8">
        <f t="shared" ref="AP42:AP45" si="7">ROUND((BA42/10*12),0)</f>
        <v>1</v>
      </c>
      <c r="AQ42" s="63"/>
      <c r="AR42" s="8">
        <f t="shared" si="1"/>
        <v>0</v>
      </c>
      <c r="AS42" s="63"/>
      <c r="AT42" s="63"/>
      <c r="AU42" s="63"/>
      <c r="AV42" s="63"/>
      <c r="AW42" s="63"/>
      <c r="AX42" s="61"/>
      <c r="AY42" s="90">
        <v>16</v>
      </c>
      <c r="AZ42" s="90"/>
      <c r="BA42" s="90">
        <v>1</v>
      </c>
      <c r="BB42" s="90"/>
      <c r="BC42" s="173"/>
    </row>
    <row r="43" spans="1:55" ht="30" x14ac:dyDescent="0.25">
      <c r="A43" s="7">
        <f>'ПЭ - АПП'!A43</f>
        <v>36</v>
      </c>
      <c r="B43" s="29" t="str">
        <f>'ПЭ - АПП'!B43</f>
        <v>ЧУЗ «Поликлиника «РЖД-Медицина» города Шарья«»</v>
      </c>
      <c r="C43" s="8">
        <f>'ПЭ - АПП'!C43</f>
        <v>0</v>
      </c>
      <c r="D43" s="8">
        <f>'ПЭ - АПП'!D43</f>
        <v>0</v>
      </c>
      <c r="E43" s="8">
        <f>'ПЭ - АПП'!E43</f>
        <v>0</v>
      </c>
      <c r="F43" s="10">
        <f>'ПЭ - АПП'!F43</f>
        <v>0</v>
      </c>
      <c r="G43" s="8" t="e">
        <f>Посещения!#REF!</f>
        <v>#REF!</v>
      </c>
      <c r="H43" s="8" t="e">
        <f>ROUND((Посещения!#REF!/9*12),0)</f>
        <v>#REF!</v>
      </c>
      <c r="I43" s="8" t="e">
        <f>Посещения!#REF!</f>
        <v>#REF!</v>
      </c>
      <c r="J43" s="8"/>
      <c r="K43" s="8" t="e">
        <f>Посещения!#REF!</f>
        <v>#REF!</v>
      </c>
      <c r="L43" s="8" t="e">
        <f>ROUND((Посещения!#REF!/9*12),0)</f>
        <v>#REF!</v>
      </c>
      <c r="M43" s="8" t="e">
        <f>Посещения!#REF!</f>
        <v>#REF!</v>
      </c>
      <c r="N43" s="8"/>
      <c r="O43" s="8">
        <v>849</v>
      </c>
      <c r="P43" s="8"/>
      <c r="Q43" s="8"/>
      <c r="R43" s="8">
        <v>0</v>
      </c>
      <c r="S43" s="8"/>
      <c r="T43" s="8"/>
      <c r="U43" s="8" t="e">
        <f>Посещения!#REF!</f>
        <v>#REF!</v>
      </c>
      <c r="V43" s="8" t="e">
        <f>ROUND((Посещения!#REF!/9*12),0)</f>
        <v>#REF!</v>
      </c>
      <c r="W43" s="30"/>
      <c r="X43" s="30"/>
      <c r="Y43" s="30"/>
      <c r="Z43" s="8" t="e">
        <f>Посещения!#REF!</f>
        <v>#REF!</v>
      </c>
      <c r="AA43" s="8"/>
      <c r="AB43" s="8"/>
      <c r="AC43" s="8"/>
      <c r="AD43" s="8"/>
      <c r="AE43" s="8" t="e">
        <f>Посещения!#REF!</f>
        <v>#REF!</v>
      </c>
      <c r="AF43" s="8" t="e">
        <f>ROUND((Посещения!#REF!/9*12),0)</f>
        <v>#REF!</v>
      </c>
      <c r="AG43" s="8" t="e">
        <f>Посещения!#REF!</f>
        <v>#REF!</v>
      </c>
      <c r="AH43" s="8"/>
      <c r="AI43" s="30">
        <v>303</v>
      </c>
      <c r="AJ43" s="30"/>
      <c r="AK43" s="30"/>
      <c r="AL43" s="30">
        <v>26</v>
      </c>
      <c r="AM43" s="30">
        <v>123</v>
      </c>
      <c r="AN43" s="8">
        <f t="shared" si="6"/>
        <v>196</v>
      </c>
      <c r="AO43" s="8"/>
      <c r="AP43" s="8">
        <f t="shared" si="7"/>
        <v>20</v>
      </c>
      <c r="AQ43" s="8"/>
      <c r="AR43" s="8">
        <f t="shared" si="1"/>
        <v>42</v>
      </c>
      <c r="AS43" s="8"/>
      <c r="AT43" s="8"/>
      <c r="AU43" s="8"/>
      <c r="AV43" s="8"/>
      <c r="AW43" s="8"/>
      <c r="AX43" s="61"/>
      <c r="AY43" s="89">
        <v>163</v>
      </c>
      <c r="AZ43" s="89"/>
      <c r="BA43" s="89">
        <v>17</v>
      </c>
      <c r="BB43" s="89"/>
      <c r="BC43" s="66">
        <v>35</v>
      </c>
    </row>
    <row r="44" spans="1:55" x14ac:dyDescent="0.25">
      <c r="A44" s="7">
        <f>'ПЭ - АПП'!A44</f>
        <v>37</v>
      </c>
      <c r="B44" s="29" t="str">
        <f>'ПЭ - АПП'!B44</f>
        <v>ЧУ «Клиника Медекс Кострома»</v>
      </c>
      <c r="C44" s="8">
        <f>'ПЭ - АПП'!C44</f>
        <v>0</v>
      </c>
      <c r="D44" s="8">
        <f>'ПЭ - АПП'!D44</f>
        <v>0</v>
      </c>
      <c r="E44" s="8">
        <f>'ПЭ - АПП'!E44</f>
        <v>0</v>
      </c>
      <c r="F44" s="10">
        <f>'ПЭ - АПП'!F44</f>
        <v>0</v>
      </c>
      <c r="G44" s="8" t="e">
        <f>Посещения!#REF!</f>
        <v>#REF!</v>
      </c>
      <c r="H44" s="8" t="e">
        <f>ROUND((Посещения!#REF!/9*12),0)</f>
        <v>#REF!</v>
      </c>
      <c r="I44" s="8" t="e">
        <f>Посещения!#REF!</f>
        <v>#REF!</v>
      </c>
      <c r="J44" s="8"/>
      <c r="K44" s="8" t="e">
        <f>Посещения!#REF!</f>
        <v>#REF!</v>
      </c>
      <c r="L44" s="8" t="e">
        <f>ROUND((Посещения!#REF!/9*12),0)</f>
        <v>#REF!</v>
      </c>
      <c r="M44" s="8" t="e">
        <f>Посещения!#REF!</f>
        <v>#REF!</v>
      </c>
      <c r="N44" s="8"/>
      <c r="O44" s="8">
        <v>3470</v>
      </c>
      <c r="P44" s="8"/>
      <c r="Q44" s="8"/>
      <c r="R44" s="8">
        <v>0</v>
      </c>
      <c r="S44" s="8"/>
      <c r="T44" s="8"/>
      <c r="U44" s="8" t="e">
        <f>Посещения!#REF!</f>
        <v>#REF!</v>
      </c>
      <c r="V44" s="8" t="e">
        <f>ROUND((Посещения!#REF!/9*12),0)</f>
        <v>#REF!</v>
      </c>
      <c r="W44" s="30"/>
      <c r="X44" s="30"/>
      <c r="Y44" s="30"/>
      <c r="Z44" s="8" t="e">
        <f>Посещения!#REF!</f>
        <v>#REF!</v>
      </c>
      <c r="AA44" s="8"/>
      <c r="AB44" s="8"/>
      <c r="AC44" s="8"/>
      <c r="AD44" s="8"/>
      <c r="AE44" s="8" t="e">
        <f>Посещения!#REF!</f>
        <v>#REF!</v>
      </c>
      <c r="AF44" s="8" t="e">
        <f>ROUND((Посещения!#REF!/9*12),0)</f>
        <v>#REF!</v>
      </c>
      <c r="AG44" s="8" t="e">
        <f>Посещения!#REF!</f>
        <v>#REF!</v>
      </c>
      <c r="AH44" s="8"/>
      <c r="AI44" s="30">
        <v>2929</v>
      </c>
      <c r="AJ44" s="30"/>
      <c r="AK44" s="30"/>
      <c r="AL44" s="30">
        <v>1490</v>
      </c>
      <c r="AM44" s="30">
        <v>1000</v>
      </c>
      <c r="AN44" s="8">
        <f t="shared" si="6"/>
        <v>1639</v>
      </c>
      <c r="AO44" s="8"/>
      <c r="AP44" s="8">
        <f t="shared" si="7"/>
        <v>1483</v>
      </c>
      <c r="AQ44" s="8"/>
      <c r="AR44" s="8">
        <f t="shared" si="1"/>
        <v>448</v>
      </c>
      <c r="AS44" s="8"/>
      <c r="AT44" s="8"/>
      <c r="AU44" s="8"/>
      <c r="AV44" s="8"/>
      <c r="AW44" s="8"/>
      <c r="AX44" s="61"/>
      <c r="AY44" s="89">
        <v>1366</v>
      </c>
      <c r="AZ44" s="89"/>
      <c r="BA44" s="89">
        <v>1236</v>
      </c>
      <c r="BB44" s="89"/>
      <c r="BC44" s="66">
        <v>373</v>
      </c>
    </row>
    <row r="45" spans="1:55" x14ac:dyDescent="0.25">
      <c r="A45" s="7">
        <f>'ПЭ - АПП'!A45</f>
        <v>38</v>
      </c>
      <c r="B45" s="29" t="str">
        <f>'ПЭ - АПП'!B45</f>
        <v>МЧУ ДПО «Нефросовет»</v>
      </c>
      <c r="C45" s="8">
        <f>'ПЭ - АПП'!C45</f>
        <v>0</v>
      </c>
      <c r="D45" s="8">
        <f>'ПЭ - АПП'!D45</f>
        <v>0</v>
      </c>
      <c r="E45" s="8">
        <f>'ПЭ - АПП'!E45</f>
        <v>0</v>
      </c>
      <c r="F45" s="10">
        <f>'ПЭ - АПП'!F45</f>
        <v>0</v>
      </c>
      <c r="G45" s="8" t="e">
        <f>Посещения!#REF!</f>
        <v>#REF!</v>
      </c>
      <c r="H45" s="8" t="e">
        <f>ROUND((Посещения!#REF!/9*12),0)</f>
        <v>#REF!</v>
      </c>
      <c r="I45" s="8" t="e">
        <f>Посещения!#REF!</f>
        <v>#REF!</v>
      </c>
      <c r="J45" s="8"/>
      <c r="K45" s="8" t="e">
        <f>Посещения!#REF!</f>
        <v>#REF!</v>
      </c>
      <c r="L45" s="8" t="e">
        <f>ROUND((Посещения!#REF!/9*12),0)</f>
        <v>#REF!</v>
      </c>
      <c r="M45" s="8" t="e">
        <f>Посещения!#REF!</f>
        <v>#REF!</v>
      </c>
      <c r="N45" s="8"/>
      <c r="O45" s="8">
        <v>0</v>
      </c>
      <c r="P45" s="8"/>
      <c r="Q45" s="8"/>
      <c r="R45" s="8">
        <v>0</v>
      </c>
      <c r="S45" s="8"/>
      <c r="T45" s="8"/>
      <c r="U45" s="8" t="e">
        <f>Посещения!#REF!</f>
        <v>#REF!</v>
      </c>
      <c r="V45" s="8" t="e">
        <f>ROUND((Посещения!#REF!/9*12),0)</f>
        <v>#REF!</v>
      </c>
      <c r="W45" s="30"/>
      <c r="X45" s="30"/>
      <c r="Y45" s="30"/>
      <c r="Z45" s="8" t="e">
        <f>Посещения!#REF!</f>
        <v>#REF!</v>
      </c>
      <c r="AA45" s="8"/>
      <c r="AB45" s="8"/>
      <c r="AC45" s="8"/>
      <c r="AD45" s="8"/>
      <c r="AE45" s="8" t="e">
        <f>Посещения!#REF!</f>
        <v>#REF!</v>
      </c>
      <c r="AF45" s="8" t="e">
        <f>ROUND((Посещения!#REF!/9*12),0)</f>
        <v>#REF!</v>
      </c>
      <c r="AG45" s="8" t="e">
        <f>Посещения!#REF!</f>
        <v>#REF!</v>
      </c>
      <c r="AH45" s="8"/>
      <c r="AI45" s="30">
        <v>635</v>
      </c>
      <c r="AJ45" s="30"/>
      <c r="AK45" s="30"/>
      <c r="AL45" s="30">
        <v>148</v>
      </c>
      <c r="AM45" s="30">
        <v>300</v>
      </c>
      <c r="AN45" s="8">
        <f t="shared" si="6"/>
        <v>131</v>
      </c>
      <c r="AO45" s="8"/>
      <c r="AP45" s="8">
        <f t="shared" si="7"/>
        <v>53</v>
      </c>
      <c r="AQ45" s="8"/>
      <c r="AR45" s="8">
        <f t="shared" si="1"/>
        <v>126</v>
      </c>
      <c r="AS45" s="8"/>
      <c r="AT45" s="8"/>
      <c r="AU45" s="8"/>
      <c r="AV45" s="8"/>
      <c r="AW45" s="8"/>
      <c r="AX45" s="61"/>
      <c r="AY45" s="89">
        <v>109</v>
      </c>
      <c r="AZ45" s="89"/>
      <c r="BA45" s="89">
        <v>44</v>
      </c>
      <c r="BB45" s="89"/>
      <c r="BC45" s="66">
        <v>105</v>
      </c>
    </row>
    <row r="46" spans="1:55" x14ac:dyDescent="0.25">
      <c r="A46" s="7">
        <f>'ПЭ - АПП'!A46</f>
        <v>39</v>
      </c>
      <c r="B46" s="29" t="str">
        <f>'ПЭ - АПП'!B46</f>
        <v>ЛПУ «Санаторий «Колос»</v>
      </c>
      <c r="C46" s="8">
        <f>'ПЭ - АПП'!C46</f>
        <v>0</v>
      </c>
      <c r="D46" s="8">
        <f>'ПЭ - АПП'!D46</f>
        <v>0</v>
      </c>
      <c r="E46" s="8">
        <f>'ПЭ - АПП'!E46</f>
        <v>0</v>
      </c>
      <c r="F46" s="10">
        <f>'ПЭ - АПП'!F46</f>
        <v>0</v>
      </c>
      <c r="G46" s="8" t="e">
        <f>Посещения!#REF!</f>
        <v>#REF!</v>
      </c>
      <c r="H46" s="8" t="e">
        <f>ROUND((Посещения!#REF!/9*12),0)</f>
        <v>#REF!</v>
      </c>
      <c r="I46" s="8" t="e">
        <f>Посещения!#REF!</f>
        <v>#REF!</v>
      </c>
      <c r="J46" s="8"/>
      <c r="K46" s="8" t="e">
        <f>Посещения!#REF!</f>
        <v>#REF!</v>
      </c>
      <c r="L46" s="8" t="e">
        <f>ROUND((Посещения!#REF!/9*12),0)</f>
        <v>#REF!</v>
      </c>
      <c r="M46" s="8" t="e">
        <f>Посещения!#REF!</f>
        <v>#REF!</v>
      </c>
      <c r="N46" s="8"/>
      <c r="O46" s="8">
        <v>0</v>
      </c>
      <c r="P46" s="8"/>
      <c r="Q46" s="8"/>
      <c r="R46" s="8"/>
      <c r="S46" s="8"/>
      <c r="T46" s="8"/>
      <c r="U46" s="8" t="e">
        <f>Посещения!#REF!</f>
        <v>#REF!</v>
      </c>
      <c r="V46" s="8" t="e">
        <f>ROUND((Посещения!#REF!/9*12),0)</f>
        <v>#REF!</v>
      </c>
      <c r="W46" s="30"/>
      <c r="X46" s="30"/>
      <c r="Y46" s="30"/>
      <c r="Z46" s="8" t="e">
        <f>Посещения!#REF!</f>
        <v>#REF!</v>
      </c>
      <c r="AA46" s="8"/>
      <c r="AB46" s="8"/>
      <c r="AC46" s="8"/>
      <c r="AD46" s="8"/>
      <c r="AE46" s="8" t="e">
        <f>Посещения!#REF!</f>
        <v>#REF!</v>
      </c>
      <c r="AF46" s="8" t="e">
        <f>ROUND((Посещения!#REF!/9*12),0)</f>
        <v>#REF!</v>
      </c>
      <c r="AG46" s="8" t="e">
        <f>Посещения!#REF!</f>
        <v>#REF!</v>
      </c>
      <c r="AH46" s="8"/>
      <c r="AI46" s="30"/>
      <c r="AJ46" s="30"/>
      <c r="AK46" s="30"/>
      <c r="AL46" s="30"/>
      <c r="AM46" s="30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61"/>
      <c r="AY46" s="89"/>
      <c r="AZ46" s="89"/>
      <c r="BA46" s="89"/>
      <c r="BB46" s="89"/>
      <c r="BC46" s="66"/>
    </row>
    <row r="47" spans="1:55" x14ac:dyDescent="0.25">
      <c r="A47" s="7">
        <f>'ПЭ - АПП'!A47</f>
        <v>40</v>
      </c>
      <c r="B47" s="29" t="str">
        <f>'ПЭ - АПП'!B47</f>
        <v>ЗАО «Санаторий имени Воровского»</v>
      </c>
      <c r="C47" s="8">
        <f>'ПЭ - АПП'!C47</f>
        <v>0</v>
      </c>
      <c r="D47" s="8">
        <f>'ПЭ - АПП'!D47</f>
        <v>0</v>
      </c>
      <c r="E47" s="8">
        <f>'ПЭ - АПП'!E47</f>
        <v>0</v>
      </c>
      <c r="F47" s="10">
        <f>'ПЭ - АПП'!F47</f>
        <v>0</v>
      </c>
      <c r="G47" s="8" t="e">
        <f>Посещения!#REF!</f>
        <v>#REF!</v>
      </c>
      <c r="H47" s="8" t="e">
        <f>ROUND((Посещения!#REF!/9*12),0)</f>
        <v>#REF!</v>
      </c>
      <c r="I47" s="8" t="e">
        <f>Посещения!#REF!</f>
        <v>#REF!</v>
      </c>
      <c r="J47" s="8"/>
      <c r="K47" s="8" t="e">
        <f>Посещения!#REF!</f>
        <v>#REF!</v>
      </c>
      <c r="L47" s="8" t="e">
        <f>ROUND((Посещения!#REF!/9*12),0)</f>
        <v>#REF!</v>
      </c>
      <c r="M47" s="8" t="e">
        <f>Посещения!#REF!</f>
        <v>#REF!</v>
      </c>
      <c r="N47" s="8"/>
      <c r="O47" s="8">
        <v>0</v>
      </c>
      <c r="P47" s="8"/>
      <c r="Q47" s="8"/>
      <c r="R47" s="8"/>
      <c r="S47" s="8"/>
      <c r="T47" s="8"/>
      <c r="U47" s="8" t="e">
        <f>Посещения!#REF!</f>
        <v>#REF!</v>
      </c>
      <c r="V47" s="8" t="e">
        <f>ROUND((Посещения!#REF!/9*12),0)</f>
        <v>#REF!</v>
      </c>
      <c r="W47" s="30"/>
      <c r="X47" s="30"/>
      <c r="Y47" s="30"/>
      <c r="Z47" s="8" t="e">
        <f>Посещения!#REF!</f>
        <v>#REF!</v>
      </c>
      <c r="AA47" s="8"/>
      <c r="AB47" s="8"/>
      <c r="AC47" s="8"/>
      <c r="AD47" s="8"/>
      <c r="AE47" s="8" t="e">
        <f>Посещения!#REF!</f>
        <v>#REF!</v>
      </c>
      <c r="AF47" s="8" t="e">
        <f>ROUND((Посещения!#REF!/9*12),0)</f>
        <v>#REF!</v>
      </c>
      <c r="AG47" s="8" t="e">
        <f>Посещения!#REF!</f>
        <v>#REF!</v>
      </c>
      <c r="AH47" s="8"/>
      <c r="AI47" s="30"/>
      <c r="AJ47" s="30"/>
      <c r="AK47" s="30"/>
      <c r="AL47" s="30"/>
      <c r="AM47" s="30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61"/>
    </row>
    <row r="48" spans="1:55" x14ac:dyDescent="0.25">
      <c r="A48" s="7">
        <f>'ПЭ - АПП'!A48</f>
        <v>41</v>
      </c>
      <c r="B48" s="29" t="str">
        <f>'ПЭ - АПП'!B48</f>
        <v>ООО «Дент Аль»</v>
      </c>
      <c r="C48" s="8">
        <f>'ПЭ - АПП'!C48</f>
        <v>0</v>
      </c>
      <c r="D48" s="8">
        <f>'ПЭ - АПП'!D48</f>
        <v>0</v>
      </c>
      <c r="E48" s="8">
        <f>'ПЭ - АПП'!E48</f>
        <v>0</v>
      </c>
      <c r="F48" s="10">
        <f>'ПЭ - АПП'!F48</f>
        <v>0</v>
      </c>
      <c r="G48" s="8" t="e">
        <f>Посещения!#REF!</f>
        <v>#REF!</v>
      </c>
      <c r="H48" s="8" t="e">
        <f>ROUND((Посещения!#REF!/9*12),0)</f>
        <v>#REF!</v>
      </c>
      <c r="I48" s="8" t="e">
        <f>Посещения!#REF!</f>
        <v>#REF!</v>
      </c>
      <c r="J48" s="8"/>
      <c r="K48" s="8" t="e">
        <f>Посещения!#REF!</f>
        <v>#REF!</v>
      </c>
      <c r="L48" s="8" t="e">
        <f>ROUND((Посещения!#REF!/9*12),0)</f>
        <v>#REF!</v>
      </c>
      <c r="M48" s="8" t="e">
        <f>Посещения!#REF!</f>
        <v>#REF!</v>
      </c>
      <c r="N48" s="8"/>
      <c r="O48" s="8">
        <v>0</v>
      </c>
      <c r="P48" s="8"/>
      <c r="Q48" s="8"/>
      <c r="R48" s="8"/>
      <c r="S48" s="8"/>
      <c r="T48" s="8"/>
      <c r="U48" s="8" t="e">
        <f>Посещения!#REF!</f>
        <v>#REF!</v>
      </c>
      <c r="V48" s="8" t="e">
        <f>ROUND((Посещения!#REF!/9*12),0)</f>
        <v>#REF!</v>
      </c>
      <c r="W48" s="30"/>
      <c r="X48" s="30"/>
      <c r="Y48" s="30"/>
      <c r="Z48" s="8" t="e">
        <f>Посещения!#REF!</f>
        <v>#REF!</v>
      </c>
      <c r="AA48" s="8"/>
      <c r="AB48" s="8"/>
      <c r="AC48" s="8"/>
      <c r="AD48" s="8"/>
      <c r="AE48" s="8" t="e">
        <f>Посещения!#REF!</f>
        <v>#REF!</v>
      </c>
      <c r="AF48" s="8" t="e">
        <f>ROUND((Посещения!#REF!/9*12),0)</f>
        <v>#REF!</v>
      </c>
      <c r="AG48" s="8" t="e">
        <f>Посещения!#REF!</f>
        <v>#REF!</v>
      </c>
      <c r="AH48" s="8"/>
      <c r="AI48" s="30"/>
      <c r="AJ48" s="30"/>
      <c r="AK48" s="30"/>
      <c r="AL48" s="30"/>
      <c r="AM48" s="30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61"/>
    </row>
    <row r="49" spans="1:50" x14ac:dyDescent="0.25">
      <c r="A49" s="7">
        <f>'ПЭ - АПП'!A49</f>
        <v>42</v>
      </c>
      <c r="B49" s="29" t="str">
        <f>'ПЭ - АПП'!B49</f>
        <v xml:space="preserve">ООО «ЗУБиК» </v>
      </c>
      <c r="C49" s="8">
        <f>'ПЭ - АПП'!C49</f>
        <v>0</v>
      </c>
      <c r="D49" s="8">
        <f>'ПЭ - АПП'!D49</f>
        <v>0</v>
      </c>
      <c r="E49" s="8">
        <f>'ПЭ - АПП'!E49</f>
        <v>0</v>
      </c>
      <c r="F49" s="10">
        <f>'ПЭ - АПП'!F49</f>
        <v>0</v>
      </c>
      <c r="G49" s="8" t="e">
        <f>Посещения!#REF!</f>
        <v>#REF!</v>
      </c>
      <c r="H49" s="8" t="e">
        <f>ROUND((Посещения!#REF!/9*12),0)</f>
        <v>#REF!</v>
      </c>
      <c r="I49" s="8" t="e">
        <f>Посещения!#REF!</f>
        <v>#REF!</v>
      </c>
      <c r="J49" s="8"/>
      <c r="K49" s="8" t="e">
        <f>Посещения!#REF!</f>
        <v>#REF!</v>
      </c>
      <c r="L49" s="8" t="e">
        <f>ROUND((Посещения!#REF!/9*12),0)</f>
        <v>#REF!</v>
      </c>
      <c r="M49" s="8" t="e">
        <f>Посещения!#REF!</f>
        <v>#REF!</v>
      </c>
      <c r="N49" s="8"/>
      <c r="O49" s="8">
        <v>0</v>
      </c>
      <c r="P49" s="8"/>
      <c r="Q49" s="8"/>
      <c r="R49" s="8"/>
      <c r="S49" s="8"/>
      <c r="T49" s="8"/>
      <c r="U49" s="8" t="e">
        <f>Посещения!#REF!</f>
        <v>#REF!</v>
      </c>
      <c r="V49" s="8" t="e">
        <f>ROUND((Посещения!#REF!/9*12),0)</f>
        <v>#REF!</v>
      </c>
      <c r="W49" s="30"/>
      <c r="X49" s="30"/>
      <c r="Y49" s="30"/>
      <c r="Z49" s="8" t="e">
        <f>Посещения!#REF!</f>
        <v>#REF!</v>
      </c>
      <c r="AA49" s="8"/>
      <c r="AB49" s="8"/>
      <c r="AC49" s="8"/>
      <c r="AD49" s="8"/>
      <c r="AE49" s="8" t="e">
        <f>Посещения!#REF!</f>
        <v>#REF!</v>
      </c>
      <c r="AF49" s="8" t="e">
        <f>ROUND((Посещения!#REF!/9*12),0)</f>
        <v>#REF!</v>
      </c>
      <c r="AG49" s="8" t="e">
        <f>Посещения!#REF!</f>
        <v>#REF!</v>
      </c>
      <c r="AH49" s="8"/>
      <c r="AI49" s="30"/>
      <c r="AJ49" s="30"/>
      <c r="AK49" s="30"/>
      <c r="AL49" s="30"/>
      <c r="AM49" s="30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61"/>
    </row>
    <row r="50" spans="1:50" x14ac:dyDescent="0.25">
      <c r="A50" s="7">
        <f>'ПЭ - АПП'!A50</f>
        <v>43</v>
      </c>
      <c r="B50" s="29" t="str">
        <f>'ПЭ - АПП'!B50</f>
        <v>ООО «Зубной Чародей»</v>
      </c>
      <c r="C50" s="8">
        <f>'ПЭ - АПП'!C50</f>
        <v>0</v>
      </c>
      <c r="D50" s="8">
        <f>'ПЭ - АПП'!D50</f>
        <v>0</v>
      </c>
      <c r="E50" s="8">
        <f>'ПЭ - АПП'!E50</f>
        <v>0</v>
      </c>
      <c r="F50" s="10">
        <f>'ПЭ - АПП'!F50</f>
        <v>0</v>
      </c>
      <c r="G50" s="8" t="e">
        <f>Посещения!#REF!</f>
        <v>#REF!</v>
      </c>
      <c r="H50" s="8" t="e">
        <f>ROUND((Посещения!#REF!/9*12),0)</f>
        <v>#REF!</v>
      </c>
      <c r="I50" s="8" t="e">
        <f>Посещения!#REF!</f>
        <v>#REF!</v>
      </c>
      <c r="J50" s="8"/>
      <c r="K50" s="8" t="e">
        <f>Посещения!#REF!</f>
        <v>#REF!</v>
      </c>
      <c r="L50" s="8" t="e">
        <f>ROUND((Посещения!#REF!/9*12),0)</f>
        <v>#REF!</v>
      </c>
      <c r="M50" s="8" t="e">
        <f>Посещения!#REF!</f>
        <v>#REF!</v>
      </c>
      <c r="N50" s="8"/>
      <c r="O50" s="8">
        <v>0</v>
      </c>
      <c r="P50" s="8"/>
      <c r="Q50" s="8"/>
      <c r="R50" s="8"/>
      <c r="S50" s="8"/>
      <c r="T50" s="8"/>
      <c r="U50" s="8" t="e">
        <f>Посещения!#REF!</f>
        <v>#REF!</v>
      </c>
      <c r="V50" s="8" t="e">
        <f>ROUND((Посещения!#REF!/9*12),0)</f>
        <v>#REF!</v>
      </c>
      <c r="W50" s="30"/>
      <c r="X50" s="30"/>
      <c r="Y50" s="30"/>
      <c r="Z50" s="8" t="e">
        <f>Посещения!#REF!</f>
        <v>#REF!</v>
      </c>
      <c r="AA50" s="8"/>
      <c r="AB50" s="8"/>
      <c r="AC50" s="8"/>
      <c r="AD50" s="8"/>
      <c r="AE50" s="8" t="e">
        <f>Посещения!#REF!</f>
        <v>#REF!</v>
      </c>
      <c r="AF50" s="8" t="e">
        <f>ROUND((Посещения!#REF!/9*12),0)</f>
        <v>#REF!</v>
      </c>
      <c r="AG50" s="8" t="e">
        <f>Посещения!#REF!</f>
        <v>#REF!</v>
      </c>
      <c r="AH50" s="8"/>
      <c r="AI50" s="30"/>
      <c r="AJ50" s="30"/>
      <c r="AK50" s="30"/>
      <c r="AL50" s="30"/>
      <c r="AM50" s="30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61"/>
    </row>
    <row r="51" spans="1:50" x14ac:dyDescent="0.25">
      <c r="A51" s="7">
        <f>'ПЭ - АПП'!A51</f>
        <v>44</v>
      </c>
      <c r="B51" s="29" t="str">
        <f>'ПЭ - АПП'!B51</f>
        <v xml:space="preserve">ООО «Оптима» </v>
      </c>
      <c r="C51" s="8">
        <f>'ПЭ - АПП'!C51</f>
        <v>0</v>
      </c>
      <c r="D51" s="8">
        <f>'ПЭ - АПП'!D51</f>
        <v>0</v>
      </c>
      <c r="E51" s="8">
        <f>'ПЭ - АПП'!E51</f>
        <v>0</v>
      </c>
      <c r="F51" s="10">
        <f>'ПЭ - АПП'!F51</f>
        <v>0</v>
      </c>
      <c r="G51" s="8" t="e">
        <f>Посещения!#REF!</f>
        <v>#REF!</v>
      </c>
      <c r="H51" s="8" t="e">
        <f>ROUND((Посещения!#REF!/9*12),0)</f>
        <v>#REF!</v>
      </c>
      <c r="I51" s="8" t="e">
        <f>Посещения!#REF!</f>
        <v>#REF!</v>
      </c>
      <c r="J51" s="8"/>
      <c r="K51" s="8" t="e">
        <f>Посещения!#REF!</f>
        <v>#REF!</v>
      </c>
      <c r="L51" s="8" t="e">
        <f>ROUND((Посещения!#REF!/9*12),0)</f>
        <v>#REF!</v>
      </c>
      <c r="M51" s="8" t="e">
        <f>Посещения!#REF!</f>
        <v>#REF!</v>
      </c>
      <c r="N51" s="8"/>
      <c r="O51" s="8">
        <v>0</v>
      </c>
      <c r="P51" s="8"/>
      <c r="Q51" s="8"/>
      <c r="R51" s="8"/>
      <c r="S51" s="8"/>
      <c r="T51" s="8"/>
      <c r="U51" s="8" t="e">
        <f>Посещения!#REF!</f>
        <v>#REF!</v>
      </c>
      <c r="V51" s="8" t="e">
        <f>ROUND((Посещения!#REF!/9*12),0)</f>
        <v>#REF!</v>
      </c>
      <c r="W51" s="30"/>
      <c r="X51" s="30"/>
      <c r="Y51" s="30"/>
      <c r="Z51" s="8" t="e">
        <f>Посещения!#REF!</f>
        <v>#REF!</v>
      </c>
      <c r="AA51" s="8"/>
      <c r="AB51" s="8"/>
      <c r="AC51" s="8"/>
      <c r="AD51" s="8"/>
      <c r="AE51" s="8" t="e">
        <f>Посещения!#REF!</f>
        <v>#REF!</v>
      </c>
      <c r="AF51" s="8" t="e">
        <f>ROUND((Посещения!#REF!/9*12),0)</f>
        <v>#REF!</v>
      </c>
      <c r="AG51" s="8" t="e">
        <f>Посещения!#REF!</f>
        <v>#REF!</v>
      </c>
      <c r="AH51" s="8"/>
      <c r="AI51" s="30"/>
      <c r="AJ51" s="30"/>
      <c r="AK51" s="30"/>
      <c r="AL51" s="30"/>
      <c r="AM51" s="30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61"/>
    </row>
    <row r="52" spans="1:50" x14ac:dyDescent="0.25">
      <c r="A52" s="7">
        <f>'ПЭ - АПП'!A52</f>
        <v>45</v>
      </c>
      <c r="B52" s="29" t="str">
        <f>'ПЭ - АПП'!B52</f>
        <v xml:space="preserve">ООО «Кристалл» </v>
      </c>
      <c r="C52" s="8">
        <f>'ПЭ - АПП'!C52</f>
        <v>0</v>
      </c>
      <c r="D52" s="8">
        <f>'ПЭ - АПП'!D52</f>
        <v>0</v>
      </c>
      <c r="E52" s="8">
        <f>'ПЭ - АПП'!E52</f>
        <v>0</v>
      </c>
      <c r="F52" s="10">
        <f>'ПЭ - АПП'!F52</f>
        <v>0</v>
      </c>
      <c r="G52" s="8" t="e">
        <f>Посещения!#REF!</f>
        <v>#REF!</v>
      </c>
      <c r="H52" s="8" t="e">
        <f>ROUND((Посещения!#REF!/9*12),0)</f>
        <v>#REF!</v>
      </c>
      <c r="I52" s="8" t="e">
        <f>Посещения!#REF!</f>
        <v>#REF!</v>
      </c>
      <c r="J52" s="8"/>
      <c r="K52" s="8" t="e">
        <f>Посещения!#REF!</f>
        <v>#REF!</v>
      </c>
      <c r="L52" s="8" t="e">
        <f>ROUND((Посещения!#REF!/9*12),0)</f>
        <v>#REF!</v>
      </c>
      <c r="M52" s="8" t="e">
        <f>Посещения!#REF!</f>
        <v>#REF!</v>
      </c>
      <c r="N52" s="8"/>
      <c r="O52" s="8">
        <v>0</v>
      </c>
      <c r="P52" s="8"/>
      <c r="Q52" s="8"/>
      <c r="R52" s="8"/>
      <c r="S52" s="8"/>
      <c r="T52" s="8"/>
      <c r="U52" s="8" t="e">
        <f>Посещения!#REF!</f>
        <v>#REF!</v>
      </c>
      <c r="V52" s="8" t="e">
        <f>ROUND((Посещения!#REF!/9*12),0)</f>
        <v>#REF!</v>
      </c>
      <c r="W52" s="30"/>
      <c r="X52" s="30"/>
      <c r="Y52" s="30"/>
      <c r="Z52" s="8" t="e">
        <f>Посещения!#REF!</f>
        <v>#REF!</v>
      </c>
      <c r="AA52" s="8"/>
      <c r="AB52" s="8"/>
      <c r="AC52" s="8"/>
      <c r="AD52" s="8"/>
      <c r="AE52" s="8" t="e">
        <f>Посещения!#REF!</f>
        <v>#REF!</v>
      </c>
      <c r="AF52" s="8" t="e">
        <f>ROUND((Посещения!#REF!/9*12),0)</f>
        <v>#REF!</v>
      </c>
      <c r="AG52" s="8" t="e">
        <f>Посещения!#REF!</f>
        <v>#REF!</v>
      </c>
      <c r="AH52" s="8"/>
      <c r="AI52" s="30"/>
      <c r="AJ52" s="30"/>
      <c r="AK52" s="30"/>
      <c r="AL52" s="30"/>
      <c r="AM52" s="30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61"/>
    </row>
    <row r="53" spans="1:50" x14ac:dyDescent="0.25">
      <c r="A53" s="7">
        <f>'ПЭ - АПП'!A53</f>
        <v>46</v>
      </c>
      <c r="B53" s="29" t="str">
        <f>'ПЭ - АПП'!B53</f>
        <v>ООО «Гинеколог и Я»</v>
      </c>
      <c r="C53" s="8">
        <f>'ПЭ - АПП'!C53</f>
        <v>0</v>
      </c>
      <c r="D53" s="8">
        <f>'ПЭ - АПП'!D53</f>
        <v>0</v>
      </c>
      <c r="E53" s="8">
        <f>'ПЭ - АПП'!E53</f>
        <v>0</v>
      </c>
      <c r="F53" s="10">
        <f>'ПЭ - АПП'!F53</f>
        <v>0</v>
      </c>
      <c r="G53" s="8" t="e">
        <f>Посещения!#REF!</f>
        <v>#REF!</v>
      </c>
      <c r="H53" s="8" t="e">
        <f>ROUND((Посещения!#REF!/9*12),0)</f>
        <v>#REF!</v>
      </c>
      <c r="I53" s="8" t="e">
        <f>Посещения!#REF!</f>
        <v>#REF!</v>
      </c>
      <c r="J53" s="8"/>
      <c r="K53" s="8" t="e">
        <f>Посещения!#REF!</f>
        <v>#REF!</v>
      </c>
      <c r="L53" s="8" t="e">
        <f>ROUND((Посещения!#REF!/9*12),0)</f>
        <v>#REF!</v>
      </c>
      <c r="M53" s="8" t="e">
        <f>Посещения!#REF!</f>
        <v>#REF!</v>
      </c>
      <c r="N53" s="8"/>
      <c r="O53" s="8">
        <v>0</v>
      </c>
      <c r="P53" s="8"/>
      <c r="Q53" s="8"/>
      <c r="R53" s="8"/>
      <c r="S53" s="8"/>
      <c r="T53" s="8"/>
      <c r="U53" s="8" t="e">
        <f>Посещения!#REF!</f>
        <v>#REF!</v>
      </c>
      <c r="V53" s="8" t="e">
        <f>ROUND((Посещения!#REF!/9*12),0)</f>
        <v>#REF!</v>
      </c>
      <c r="W53" s="30"/>
      <c r="X53" s="30"/>
      <c r="Y53" s="30"/>
      <c r="Z53" s="8" t="e">
        <f>Посещения!#REF!</f>
        <v>#REF!</v>
      </c>
      <c r="AA53" s="8"/>
      <c r="AB53" s="8"/>
      <c r="AC53" s="8"/>
      <c r="AD53" s="8"/>
      <c r="AE53" s="8" t="e">
        <f>Посещения!#REF!</f>
        <v>#REF!</v>
      </c>
      <c r="AF53" s="8" t="e">
        <f>ROUND((Посещения!#REF!/9*12),0)</f>
        <v>#REF!</v>
      </c>
      <c r="AG53" s="8" t="e">
        <f>Посещения!#REF!</f>
        <v>#REF!</v>
      </c>
      <c r="AH53" s="8"/>
      <c r="AI53" s="30"/>
      <c r="AJ53" s="30"/>
      <c r="AK53" s="30"/>
      <c r="AL53" s="30"/>
      <c r="AM53" s="30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61"/>
    </row>
    <row r="54" spans="1:50" x14ac:dyDescent="0.25">
      <c r="A54" s="7">
        <f>'ПЭ - АПП'!A54</f>
        <v>47</v>
      </c>
      <c r="B54" s="29" t="str">
        <f>'ПЭ - АПП'!B54</f>
        <v>ООО «Хирургия глаза»</v>
      </c>
      <c r="C54" s="8">
        <f>'ПЭ - АПП'!C54</f>
        <v>0</v>
      </c>
      <c r="D54" s="8">
        <f>'ПЭ - АПП'!D54</f>
        <v>0</v>
      </c>
      <c r="E54" s="8">
        <f>'ПЭ - АПП'!E54</f>
        <v>0</v>
      </c>
      <c r="F54" s="10">
        <f>'ПЭ - АПП'!F54</f>
        <v>0</v>
      </c>
      <c r="G54" s="8" t="e">
        <f>Посещения!#REF!</f>
        <v>#REF!</v>
      </c>
      <c r="H54" s="8" t="e">
        <f>ROUND((Посещения!#REF!/9*12),0)</f>
        <v>#REF!</v>
      </c>
      <c r="I54" s="8" t="e">
        <f>Посещения!#REF!</f>
        <v>#REF!</v>
      </c>
      <c r="J54" s="8"/>
      <c r="K54" s="8" t="e">
        <f>Посещения!#REF!</f>
        <v>#REF!</v>
      </c>
      <c r="L54" s="8" t="e">
        <f>ROUND((Посещения!#REF!/9*12),0)</f>
        <v>#REF!</v>
      </c>
      <c r="M54" s="8" t="e">
        <f>Посещения!#REF!</f>
        <v>#REF!</v>
      </c>
      <c r="N54" s="8"/>
      <c r="O54" s="8">
        <v>96</v>
      </c>
      <c r="P54" s="8"/>
      <c r="Q54" s="8"/>
      <c r="R54" s="8"/>
      <c r="S54" s="8"/>
      <c r="T54" s="8"/>
      <c r="U54" s="8" t="e">
        <f>Посещения!#REF!</f>
        <v>#REF!</v>
      </c>
      <c r="V54" s="8" t="e">
        <f>ROUND((Посещения!#REF!/9*12),0)</f>
        <v>#REF!</v>
      </c>
      <c r="W54" s="30"/>
      <c r="X54" s="30"/>
      <c r="Y54" s="30"/>
      <c r="Z54" s="8" t="e">
        <f>Посещения!#REF!</f>
        <v>#REF!</v>
      </c>
      <c r="AA54" s="8"/>
      <c r="AB54" s="8"/>
      <c r="AC54" s="8"/>
      <c r="AD54" s="8"/>
      <c r="AE54" s="8" t="e">
        <f>Посещения!#REF!</f>
        <v>#REF!</v>
      </c>
      <c r="AF54" s="8" t="e">
        <f>ROUND((Посещения!#REF!/9*12),0)</f>
        <v>#REF!</v>
      </c>
      <c r="AG54" s="8" t="e">
        <f>Посещения!#REF!</f>
        <v>#REF!</v>
      </c>
      <c r="AH54" s="8"/>
      <c r="AI54" s="30"/>
      <c r="AJ54" s="30"/>
      <c r="AK54" s="30"/>
      <c r="AL54" s="30"/>
      <c r="AM54" s="30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61"/>
    </row>
    <row r="55" spans="1:50" x14ac:dyDescent="0.25">
      <c r="A55" s="7">
        <f>'ПЭ - АПП'!A55</f>
        <v>48</v>
      </c>
      <c r="B55" s="29" t="str">
        <f>'ПЭ - АПП'!B55</f>
        <v xml:space="preserve">ООО «Медицинский центр «Здоровье» </v>
      </c>
      <c r="C55" s="8">
        <f>'ПЭ - АПП'!C55</f>
        <v>0</v>
      </c>
      <c r="D55" s="8">
        <f>'ПЭ - АПП'!D55</f>
        <v>0</v>
      </c>
      <c r="E55" s="8">
        <f>'ПЭ - АПП'!E55</f>
        <v>0</v>
      </c>
      <c r="F55" s="10">
        <f>'ПЭ - АПП'!F55</f>
        <v>0</v>
      </c>
      <c r="G55" s="8" t="e">
        <f>Посещения!#REF!</f>
        <v>#REF!</v>
      </c>
      <c r="H55" s="8" t="e">
        <f>ROUND((Посещения!#REF!/9*12),0)</f>
        <v>#REF!</v>
      </c>
      <c r="I55" s="8" t="e">
        <f>Посещения!#REF!</f>
        <v>#REF!</v>
      </c>
      <c r="J55" s="8"/>
      <c r="K55" s="8" t="e">
        <f>Посещения!#REF!</f>
        <v>#REF!</v>
      </c>
      <c r="L55" s="8" t="e">
        <f>ROUND((Посещения!#REF!/9*12),0)</f>
        <v>#REF!</v>
      </c>
      <c r="M55" s="8" t="e">
        <f>Посещения!#REF!</f>
        <v>#REF!</v>
      </c>
      <c r="N55" s="8"/>
      <c r="O55" s="8">
        <v>95</v>
      </c>
      <c r="P55" s="8"/>
      <c r="Q55" s="8"/>
      <c r="R55" s="8"/>
      <c r="S55" s="8"/>
      <c r="T55" s="8"/>
      <c r="U55" s="8" t="e">
        <f>Посещения!#REF!</f>
        <v>#REF!</v>
      </c>
      <c r="V55" s="8" t="e">
        <f>ROUND((Посещения!#REF!/9*12),0)</f>
        <v>#REF!</v>
      </c>
      <c r="W55" s="30"/>
      <c r="X55" s="30"/>
      <c r="Y55" s="30"/>
      <c r="Z55" s="8" t="e">
        <f>Посещения!#REF!</f>
        <v>#REF!</v>
      </c>
      <c r="AA55" s="8"/>
      <c r="AB55" s="8"/>
      <c r="AC55" s="8"/>
      <c r="AD55" s="8"/>
      <c r="AE55" s="8" t="e">
        <f>Посещения!#REF!</f>
        <v>#REF!</v>
      </c>
      <c r="AF55" s="8" t="e">
        <f>ROUND((Посещения!#REF!/9*12),0)</f>
        <v>#REF!</v>
      </c>
      <c r="AG55" s="8" t="e">
        <f>Посещения!#REF!</f>
        <v>#REF!</v>
      </c>
      <c r="AH55" s="8"/>
      <c r="AI55" s="30"/>
      <c r="AJ55" s="30"/>
      <c r="AK55" s="30"/>
      <c r="AL55" s="30"/>
      <c r="AM55" s="30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61"/>
    </row>
    <row r="56" spans="1:50" x14ac:dyDescent="0.25">
      <c r="A56" s="7">
        <f>'ПЭ - АПП'!A56</f>
        <v>49</v>
      </c>
      <c r="B56" s="29" t="str">
        <f>'ПЭ - АПП'!B56</f>
        <v>ООО «Медицинский Центр «Мирт»</v>
      </c>
      <c r="C56" s="8">
        <f>'ПЭ - АПП'!C56</f>
        <v>0</v>
      </c>
      <c r="D56" s="8">
        <f>'ПЭ - АПП'!D56</f>
        <v>0</v>
      </c>
      <c r="E56" s="8">
        <f>'ПЭ - АПП'!E56</f>
        <v>0</v>
      </c>
      <c r="F56" s="10">
        <f>'ПЭ - АПП'!F56</f>
        <v>0</v>
      </c>
      <c r="G56" s="8" t="e">
        <f>Посещения!#REF!</f>
        <v>#REF!</v>
      </c>
      <c r="H56" s="8" t="e">
        <f>ROUND((Посещения!#REF!/9*12),0)</f>
        <v>#REF!</v>
      </c>
      <c r="I56" s="8" t="e">
        <f>Посещения!#REF!</f>
        <v>#REF!</v>
      </c>
      <c r="J56" s="8"/>
      <c r="K56" s="8" t="e">
        <f>Посещения!#REF!</f>
        <v>#REF!</v>
      </c>
      <c r="L56" s="8" t="e">
        <f>ROUND((Посещения!#REF!/9*12),0)</f>
        <v>#REF!</v>
      </c>
      <c r="M56" s="8" t="e">
        <f>Посещения!#REF!</f>
        <v>#REF!</v>
      </c>
      <c r="N56" s="8"/>
      <c r="O56" s="8">
        <v>0</v>
      </c>
      <c r="P56" s="8"/>
      <c r="Q56" s="8"/>
      <c r="R56" s="8"/>
      <c r="S56" s="8"/>
      <c r="T56" s="8"/>
      <c r="U56" s="8" t="e">
        <f>Посещения!#REF!</f>
        <v>#REF!</v>
      </c>
      <c r="V56" s="8" t="e">
        <f>ROUND((Посещения!#REF!/9*12),0)</f>
        <v>#REF!</v>
      </c>
      <c r="W56" s="30"/>
      <c r="X56" s="30"/>
      <c r="Y56" s="30"/>
      <c r="Z56" s="8" t="e">
        <f>Посещения!#REF!</f>
        <v>#REF!</v>
      </c>
      <c r="AA56" s="8"/>
      <c r="AB56" s="8"/>
      <c r="AC56" s="8"/>
      <c r="AD56" s="8"/>
      <c r="AE56" s="8" t="e">
        <f>Посещения!#REF!</f>
        <v>#REF!</v>
      </c>
      <c r="AF56" s="8" t="e">
        <f>ROUND((Посещения!#REF!/9*12),0)</f>
        <v>#REF!</v>
      </c>
      <c r="AG56" s="8" t="e">
        <f>Посещения!#REF!</f>
        <v>#REF!</v>
      </c>
      <c r="AH56" s="8"/>
      <c r="AI56" s="30"/>
      <c r="AJ56" s="30"/>
      <c r="AK56" s="30"/>
      <c r="AL56" s="30"/>
      <c r="AM56" s="30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61"/>
    </row>
    <row r="57" spans="1:50" x14ac:dyDescent="0.25">
      <c r="A57" s="7">
        <f>'ПЭ - АПП'!A57</f>
        <v>50</v>
      </c>
      <c r="B57" s="29" t="str">
        <f>'ПЭ - АПП'!B57</f>
        <v>ООО «Мир здоровья»</v>
      </c>
      <c r="C57" s="8">
        <f>'ПЭ - АПП'!C57</f>
        <v>0</v>
      </c>
      <c r="D57" s="8">
        <f>'ПЭ - АПП'!D57</f>
        <v>0</v>
      </c>
      <c r="E57" s="8">
        <f>'ПЭ - АПП'!E57</f>
        <v>0</v>
      </c>
      <c r="F57" s="10">
        <f>'ПЭ - АПП'!F57</f>
        <v>0</v>
      </c>
      <c r="G57" s="8" t="e">
        <f>Посещения!#REF!</f>
        <v>#REF!</v>
      </c>
      <c r="H57" s="8" t="e">
        <f>ROUND((Посещения!#REF!/9*12),0)</f>
        <v>#REF!</v>
      </c>
      <c r="I57" s="8" t="e">
        <f>Посещения!#REF!</f>
        <v>#REF!</v>
      </c>
      <c r="J57" s="8"/>
      <c r="K57" s="8" t="e">
        <f>Посещения!#REF!</f>
        <v>#REF!</v>
      </c>
      <c r="L57" s="8" t="e">
        <f>ROUND((Посещения!#REF!/9*12),0)</f>
        <v>#REF!</v>
      </c>
      <c r="M57" s="8" t="e">
        <f>Посещения!#REF!</f>
        <v>#REF!</v>
      </c>
      <c r="N57" s="8"/>
      <c r="O57" s="8"/>
      <c r="P57" s="8"/>
      <c r="Q57" s="8"/>
      <c r="R57" s="8"/>
      <c r="S57" s="8"/>
      <c r="T57" s="8"/>
      <c r="U57" s="8" t="e">
        <f>Посещения!#REF!</f>
        <v>#REF!</v>
      </c>
      <c r="V57" s="8" t="e">
        <f>ROUND((Посещения!#REF!/9*12),0)</f>
        <v>#REF!</v>
      </c>
      <c r="W57" s="30"/>
      <c r="X57" s="30"/>
      <c r="Y57" s="30"/>
      <c r="Z57" s="8" t="e">
        <f>Посещения!#REF!</f>
        <v>#REF!</v>
      </c>
      <c r="AA57" s="8"/>
      <c r="AB57" s="8"/>
      <c r="AC57" s="8"/>
      <c r="AD57" s="8"/>
      <c r="AE57" s="8" t="e">
        <f>Посещения!#REF!</f>
        <v>#REF!</v>
      </c>
      <c r="AF57" s="8" t="e">
        <f>ROUND((Посещения!#REF!/9*12),0)</f>
        <v>#REF!</v>
      </c>
      <c r="AG57" s="8" t="e">
        <f>Посещения!#REF!</f>
        <v>#REF!</v>
      </c>
      <c r="AH57" s="8"/>
      <c r="AI57" s="30"/>
      <c r="AJ57" s="30"/>
      <c r="AK57" s="30"/>
      <c r="AL57" s="30"/>
      <c r="AM57" s="30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61"/>
    </row>
    <row r="58" spans="1:50" x14ac:dyDescent="0.25">
      <c r="A58" s="7">
        <f>'ПЭ - АПП'!A58</f>
        <v>51</v>
      </c>
      <c r="B58" s="29" t="str">
        <f>'ПЭ - АПП'!B58</f>
        <v xml:space="preserve">ООО «Центр амбулаторной хирургии» </v>
      </c>
      <c r="C58" s="8">
        <f>'ПЭ - АПП'!C58</f>
        <v>0</v>
      </c>
      <c r="D58" s="8">
        <f>'ПЭ - АПП'!D58</f>
        <v>0</v>
      </c>
      <c r="E58" s="8">
        <f>'ПЭ - АПП'!E58</f>
        <v>0</v>
      </c>
      <c r="F58" s="10">
        <f>'ПЭ - АПП'!F58</f>
        <v>0</v>
      </c>
      <c r="G58" s="8" t="e">
        <f>Посещения!#REF!</f>
        <v>#REF!</v>
      </c>
      <c r="H58" s="8" t="e">
        <f>ROUND((Посещения!#REF!/9*12),0)</f>
        <v>#REF!</v>
      </c>
      <c r="I58" s="8" t="e">
        <f>Посещения!#REF!</f>
        <v>#REF!</v>
      </c>
      <c r="J58" s="8"/>
      <c r="K58" s="8" t="e">
        <f>Посещения!#REF!</f>
        <v>#REF!</v>
      </c>
      <c r="L58" s="8" t="e">
        <f>ROUND((Посещения!#REF!/9*12),0)</f>
        <v>#REF!</v>
      </c>
      <c r="M58" s="8" t="e">
        <f>Посещения!#REF!</f>
        <v>#REF!</v>
      </c>
      <c r="N58" s="8"/>
      <c r="O58" s="8"/>
      <c r="P58" s="8"/>
      <c r="Q58" s="8"/>
      <c r="R58" s="8"/>
      <c r="S58" s="8"/>
      <c r="T58" s="8"/>
      <c r="U58" s="8" t="e">
        <f>Посещения!#REF!</f>
        <v>#REF!</v>
      </c>
      <c r="V58" s="8" t="e">
        <f>ROUND((Посещения!#REF!/9*12),0)</f>
        <v>#REF!</v>
      </c>
      <c r="W58" s="30"/>
      <c r="X58" s="30"/>
      <c r="Y58" s="30"/>
      <c r="Z58" s="8" t="e">
        <f>Посещения!#REF!</f>
        <v>#REF!</v>
      </c>
      <c r="AA58" s="8"/>
      <c r="AB58" s="8"/>
      <c r="AC58" s="8"/>
      <c r="AD58" s="8"/>
      <c r="AE58" s="8" t="e">
        <f>Посещения!#REF!</f>
        <v>#REF!</v>
      </c>
      <c r="AF58" s="8" t="e">
        <f>ROUND((Посещения!#REF!/9*12),0)</f>
        <v>#REF!</v>
      </c>
      <c r="AG58" s="8" t="e">
        <f>Посещения!#REF!</f>
        <v>#REF!</v>
      </c>
      <c r="AH58" s="8"/>
      <c r="AI58" s="30"/>
      <c r="AJ58" s="30"/>
      <c r="AK58" s="30"/>
      <c r="AL58" s="30"/>
      <c r="AM58" s="30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61"/>
    </row>
    <row r="59" spans="1:50" x14ac:dyDescent="0.25">
      <c r="A59" s="7">
        <f>'ПЭ - АПП'!A59</f>
        <v>52</v>
      </c>
      <c r="B59" s="29" t="str">
        <f>'ПЭ - АПП'!B59</f>
        <v>ООО «Профилактическая медицина»</v>
      </c>
      <c r="C59" s="8">
        <f>'ПЭ - АПП'!C59</f>
        <v>0</v>
      </c>
      <c r="D59" s="8">
        <f>'ПЭ - АПП'!D59</f>
        <v>0</v>
      </c>
      <c r="E59" s="8">
        <f>'ПЭ - АПП'!E59</f>
        <v>0</v>
      </c>
      <c r="F59" s="10">
        <f>'ПЭ - АПП'!F59</f>
        <v>0</v>
      </c>
      <c r="G59" s="8" t="e">
        <f>Посещения!#REF!</f>
        <v>#REF!</v>
      </c>
      <c r="H59" s="8" t="e">
        <f>ROUND((Посещения!#REF!/9*12),0)</f>
        <v>#REF!</v>
      </c>
      <c r="I59" s="8" t="e">
        <f>Посещения!#REF!</f>
        <v>#REF!</v>
      </c>
      <c r="J59" s="8"/>
      <c r="K59" s="8" t="e">
        <f>Посещения!#REF!</f>
        <v>#REF!</v>
      </c>
      <c r="L59" s="8" t="e">
        <f>ROUND((Посещения!#REF!/9*12),0)</f>
        <v>#REF!</v>
      </c>
      <c r="M59" s="8" t="e">
        <f>Посещения!#REF!</f>
        <v>#REF!</v>
      </c>
      <c r="N59" s="8"/>
      <c r="O59" s="8"/>
      <c r="P59" s="8"/>
      <c r="Q59" s="8"/>
      <c r="R59" s="8"/>
      <c r="S59" s="8"/>
      <c r="T59" s="8"/>
      <c r="U59" s="8" t="e">
        <f>Посещения!#REF!</f>
        <v>#REF!</v>
      </c>
      <c r="V59" s="8" t="e">
        <f>ROUND((Посещения!#REF!/9*12),0)</f>
        <v>#REF!</v>
      </c>
      <c r="W59" s="30"/>
      <c r="X59" s="30"/>
      <c r="Y59" s="30"/>
      <c r="Z59" s="8" t="e">
        <f>Посещения!#REF!</f>
        <v>#REF!</v>
      </c>
      <c r="AA59" s="8"/>
      <c r="AB59" s="8"/>
      <c r="AC59" s="8"/>
      <c r="AD59" s="8"/>
      <c r="AE59" s="8" t="e">
        <f>Посещения!#REF!</f>
        <v>#REF!</v>
      </c>
      <c r="AF59" s="8" t="e">
        <f>ROUND((Посещения!#REF!/9*12),0)</f>
        <v>#REF!</v>
      </c>
      <c r="AG59" s="8" t="e">
        <f>Посещения!#REF!</f>
        <v>#REF!</v>
      </c>
      <c r="AH59" s="8"/>
      <c r="AI59" s="30"/>
      <c r="AJ59" s="30"/>
      <c r="AK59" s="30"/>
      <c r="AL59" s="30"/>
      <c r="AM59" s="30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61"/>
    </row>
    <row r="60" spans="1:50" x14ac:dyDescent="0.25">
      <c r="A60" s="7">
        <f>'ПЭ - АПП'!A60</f>
        <v>53</v>
      </c>
      <c r="B60" s="29" t="str">
        <f>'ПЭ - АПП'!B60</f>
        <v>ООО «ЛДЦ МИБС - Кострома»</v>
      </c>
      <c r="C60" s="8">
        <f>'ПЭ - АПП'!C60</f>
        <v>0</v>
      </c>
      <c r="D60" s="8">
        <f>'ПЭ - АПП'!D60</f>
        <v>0</v>
      </c>
      <c r="E60" s="8">
        <f>'ПЭ - АПП'!E60</f>
        <v>0</v>
      </c>
      <c r="F60" s="10">
        <f>'ПЭ - АПП'!F60</f>
        <v>0</v>
      </c>
      <c r="G60" s="8" t="e">
        <f>Посещения!#REF!</f>
        <v>#REF!</v>
      </c>
      <c r="H60" s="8" t="e">
        <f>ROUND((Посещения!#REF!/9*12),0)</f>
        <v>#REF!</v>
      </c>
      <c r="I60" s="8" t="e">
        <f>Посещения!#REF!</f>
        <v>#REF!</v>
      </c>
      <c r="J60" s="70"/>
      <c r="K60" s="8" t="e">
        <f>Посещения!#REF!</f>
        <v>#REF!</v>
      </c>
      <c r="L60" s="8" t="e">
        <f>ROUND((Посещения!#REF!/9*12),0)</f>
        <v>#REF!</v>
      </c>
      <c r="M60" s="8" t="e">
        <f>Посещения!#REF!</f>
        <v>#REF!</v>
      </c>
      <c r="N60" s="66"/>
      <c r="O60" s="66"/>
      <c r="P60" s="66"/>
      <c r="Q60" s="66"/>
      <c r="R60" s="66"/>
      <c r="S60" s="66"/>
      <c r="T60" s="66"/>
      <c r="U60" s="8" t="e">
        <f>Посещения!#REF!</f>
        <v>#REF!</v>
      </c>
      <c r="V60" s="8" t="e">
        <f>ROUND((Посещения!#REF!/9*12),0)</f>
        <v>#REF!</v>
      </c>
      <c r="W60" s="71"/>
      <c r="X60" s="71"/>
      <c r="Y60" s="71"/>
      <c r="Z60" s="8" t="e">
        <f>Посещения!#REF!</f>
        <v>#REF!</v>
      </c>
      <c r="AA60" s="88"/>
      <c r="AB60" s="66"/>
      <c r="AC60" s="66"/>
      <c r="AD60" s="66"/>
      <c r="AE60" s="8" t="e">
        <f>Посещения!#REF!</f>
        <v>#REF!</v>
      </c>
      <c r="AF60" s="8" t="e">
        <f>ROUND((Посещения!#REF!/9*12),0)</f>
        <v>#REF!</v>
      </c>
      <c r="AG60" s="8" t="e">
        <f>Посещения!#REF!</f>
        <v>#REF!</v>
      </c>
      <c r="AH60" s="66"/>
      <c r="AI60" s="71"/>
      <c r="AJ60" s="71"/>
      <c r="AK60" s="71"/>
      <c r="AL60" s="71"/>
      <c r="AM60" s="71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1"/>
    </row>
    <row r="61" spans="1:50" x14ac:dyDescent="0.25">
      <c r="A61" s="7">
        <f>'ПЭ - АПП'!A61</f>
        <v>54</v>
      </c>
      <c r="B61" s="29" t="str">
        <f>'ПЭ - АПП'!B61</f>
        <v>ООО «МРТ - Эксперт Кострома»</v>
      </c>
      <c r="C61" s="8">
        <f>'ПЭ - АПП'!C61</f>
        <v>0</v>
      </c>
      <c r="D61" s="8">
        <f>'ПЭ - АПП'!D61</f>
        <v>0</v>
      </c>
      <c r="E61" s="8">
        <f>'ПЭ - АПП'!E61</f>
        <v>0</v>
      </c>
      <c r="F61" s="10">
        <f>'ПЭ - АПП'!F61</f>
        <v>0</v>
      </c>
      <c r="G61" s="8" t="e">
        <f>Посещения!#REF!</f>
        <v>#REF!</v>
      </c>
      <c r="H61" s="8" t="e">
        <f>ROUND((Посещения!#REF!/9*12),0)</f>
        <v>#REF!</v>
      </c>
      <c r="I61" s="8" t="e">
        <f>Посещения!#REF!</f>
        <v>#REF!</v>
      </c>
      <c r="J61" s="70"/>
      <c r="K61" s="8" t="e">
        <f>Посещения!#REF!</f>
        <v>#REF!</v>
      </c>
      <c r="L61" s="8" t="e">
        <f>ROUND((Посещения!#REF!/9*12),0)</f>
        <v>#REF!</v>
      </c>
      <c r="M61" s="8" t="e">
        <f>Посещения!#REF!</f>
        <v>#REF!</v>
      </c>
      <c r="N61" s="66"/>
      <c r="O61" s="66"/>
      <c r="P61" s="66"/>
      <c r="Q61" s="66"/>
      <c r="R61" s="66"/>
      <c r="S61" s="66"/>
      <c r="T61" s="66"/>
      <c r="U61" s="8" t="e">
        <f>Посещения!#REF!</f>
        <v>#REF!</v>
      </c>
      <c r="V61" s="8" t="e">
        <f>ROUND((Посещения!#REF!/9*12),0)</f>
        <v>#REF!</v>
      </c>
      <c r="W61" s="71"/>
      <c r="X61" s="71"/>
      <c r="Y61" s="71"/>
      <c r="Z61" s="8" t="e">
        <f>Посещения!#REF!</f>
        <v>#REF!</v>
      </c>
      <c r="AA61" s="88"/>
      <c r="AB61" s="66"/>
      <c r="AC61" s="66"/>
      <c r="AD61" s="66"/>
      <c r="AE61" s="8" t="e">
        <f>Посещения!#REF!</f>
        <v>#REF!</v>
      </c>
      <c r="AF61" s="8" t="e">
        <f>ROUND((Посещения!#REF!/9*12),0)</f>
        <v>#REF!</v>
      </c>
      <c r="AG61" s="8" t="e">
        <f>Посещения!#REF!</f>
        <v>#REF!</v>
      </c>
      <c r="AH61" s="66"/>
      <c r="AI61" s="71"/>
      <c r="AJ61" s="71"/>
      <c r="AK61" s="71"/>
      <c r="AL61" s="71"/>
      <c r="AM61" s="71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1"/>
    </row>
    <row r="62" spans="1:50" x14ac:dyDescent="0.25">
      <c r="A62" s="7">
        <f>'ПЭ - АПП'!A62</f>
        <v>55</v>
      </c>
      <c r="B62" s="29" t="str">
        <f>'ПЭ - АПП'!B62</f>
        <v>ООО «МИРТ-МРТ»</v>
      </c>
      <c r="C62" s="8">
        <f>'ПЭ - АПП'!C62</f>
        <v>0</v>
      </c>
      <c r="D62" s="8">
        <f>'ПЭ - АПП'!D62</f>
        <v>0</v>
      </c>
      <c r="E62" s="8">
        <f>'ПЭ - АПП'!E62</f>
        <v>0</v>
      </c>
      <c r="F62" s="10">
        <f>'ПЭ - АПП'!F62</f>
        <v>0</v>
      </c>
      <c r="G62" s="8" t="e">
        <f>Посещения!#REF!</f>
        <v>#REF!</v>
      </c>
      <c r="H62" s="8" t="e">
        <f>ROUND((Посещения!#REF!/9*12),0)</f>
        <v>#REF!</v>
      </c>
      <c r="I62" s="8" t="e">
        <f>Посещения!#REF!</f>
        <v>#REF!</v>
      </c>
      <c r="J62" s="70"/>
      <c r="K62" s="8" t="e">
        <f>Посещения!#REF!</f>
        <v>#REF!</v>
      </c>
      <c r="L62" s="8" t="e">
        <f>ROUND((Посещения!#REF!/9*12),0)</f>
        <v>#REF!</v>
      </c>
      <c r="M62" s="8" t="e">
        <f>Посещения!#REF!</f>
        <v>#REF!</v>
      </c>
      <c r="N62" s="66"/>
      <c r="O62" s="66"/>
      <c r="P62" s="66"/>
      <c r="Q62" s="66"/>
      <c r="R62" s="66"/>
      <c r="S62" s="66"/>
      <c r="T62" s="66"/>
      <c r="U62" s="8" t="e">
        <f>Посещения!#REF!</f>
        <v>#REF!</v>
      </c>
      <c r="V62" s="8" t="e">
        <f>ROUND((Посещения!#REF!/9*12),0)</f>
        <v>#REF!</v>
      </c>
      <c r="W62" s="71"/>
      <c r="X62" s="71"/>
      <c r="Y62" s="71"/>
      <c r="Z62" s="8" t="e">
        <f>Посещения!#REF!</f>
        <v>#REF!</v>
      </c>
      <c r="AA62" s="88"/>
      <c r="AB62" s="66"/>
      <c r="AC62" s="66"/>
      <c r="AD62" s="66"/>
      <c r="AE62" s="8" t="e">
        <f>Посещения!#REF!</f>
        <v>#REF!</v>
      </c>
      <c r="AF62" s="8" t="e">
        <f>ROUND((Посещения!#REF!/9*12),0)</f>
        <v>#REF!</v>
      </c>
      <c r="AG62" s="8" t="e">
        <f>Посещения!#REF!</f>
        <v>#REF!</v>
      </c>
      <c r="AH62" s="66"/>
      <c r="AI62" s="71"/>
      <c r="AJ62" s="71"/>
      <c r="AK62" s="71"/>
      <c r="AL62" s="71"/>
      <c r="AM62" s="71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1"/>
    </row>
    <row r="63" spans="1:50" x14ac:dyDescent="0.25">
      <c r="A63" s="7">
        <f>'ПЭ - АПП'!A63</f>
        <v>56</v>
      </c>
      <c r="B63" s="29" t="str">
        <f>'ПЭ - АПП'!B63</f>
        <v>ООО «Медицинская клиника «Кислород»</v>
      </c>
      <c r="C63" s="8">
        <f>'ПЭ - АПП'!C63</f>
        <v>0</v>
      </c>
      <c r="D63" s="8">
        <f>'ПЭ - АПП'!D63</f>
        <v>0</v>
      </c>
      <c r="E63" s="8">
        <f>'ПЭ - АПП'!E63</f>
        <v>0</v>
      </c>
      <c r="F63" s="10">
        <f>'ПЭ - АПП'!F63</f>
        <v>0</v>
      </c>
      <c r="G63" s="8" t="e">
        <f>Посещения!#REF!</f>
        <v>#REF!</v>
      </c>
      <c r="H63" s="8" t="e">
        <f>ROUND((Посещения!#REF!/9*12),0)</f>
        <v>#REF!</v>
      </c>
      <c r="I63" s="8" t="e">
        <f>Посещения!#REF!</f>
        <v>#REF!</v>
      </c>
      <c r="J63" s="70"/>
      <c r="K63" s="8" t="e">
        <f>Посещения!#REF!</f>
        <v>#REF!</v>
      </c>
      <c r="L63" s="8" t="e">
        <f>ROUND((Посещения!#REF!/9*12),0)</f>
        <v>#REF!</v>
      </c>
      <c r="M63" s="8" t="e">
        <f>Посещения!#REF!</f>
        <v>#REF!</v>
      </c>
      <c r="N63" s="66"/>
      <c r="O63" s="66"/>
      <c r="P63" s="66"/>
      <c r="Q63" s="66"/>
      <c r="R63" s="66"/>
      <c r="S63" s="66"/>
      <c r="T63" s="66"/>
      <c r="U63" s="8" t="e">
        <f>Посещения!#REF!</f>
        <v>#REF!</v>
      </c>
      <c r="V63" s="8" t="e">
        <f>ROUND((Посещения!#REF!/9*12),0)</f>
        <v>#REF!</v>
      </c>
      <c r="W63" s="71"/>
      <c r="X63" s="71"/>
      <c r="Y63" s="71"/>
      <c r="Z63" s="8" t="e">
        <f>Посещения!#REF!</f>
        <v>#REF!</v>
      </c>
      <c r="AA63" s="88"/>
      <c r="AB63" s="66"/>
      <c r="AC63" s="66"/>
      <c r="AD63" s="66"/>
      <c r="AE63" s="8" t="e">
        <f>Посещения!#REF!</f>
        <v>#REF!</v>
      </c>
      <c r="AF63" s="8" t="e">
        <f>ROUND((Посещения!#REF!/9*12),0)</f>
        <v>#REF!</v>
      </c>
      <c r="AG63" s="8" t="e">
        <f>Посещения!#REF!</f>
        <v>#REF!</v>
      </c>
      <c r="AH63" s="66"/>
      <c r="AI63" s="71"/>
      <c r="AJ63" s="71"/>
      <c r="AK63" s="71"/>
      <c r="AL63" s="71"/>
      <c r="AM63" s="71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1"/>
    </row>
    <row r="64" spans="1:50" x14ac:dyDescent="0.25">
      <c r="A64" s="7">
        <f>'ПЭ - АПП'!A64</f>
        <v>57</v>
      </c>
      <c r="B64" s="29" t="str">
        <f>'ПЭ - АПП'!B64</f>
        <v>ООО «Мать и дитя Кострома»</v>
      </c>
      <c r="C64" s="8">
        <f>'ПЭ - АПП'!C64</f>
        <v>0</v>
      </c>
      <c r="D64" s="8">
        <f>'ПЭ - АПП'!D64</f>
        <v>0</v>
      </c>
      <c r="E64" s="8">
        <f>'ПЭ - АПП'!E64</f>
        <v>0</v>
      </c>
      <c r="F64" s="10">
        <f>'ПЭ - АПП'!F64</f>
        <v>0</v>
      </c>
      <c r="G64" s="8" t="e">
        <f>Посещения!#REF!</f>
        <v>#REF!</v>
      </c>
      <c r="H64" s="8" t="e">
        <f>ROUND((Посещения!#REF!/9*12),0)</f>
        <v>#REF!</v>
      </c>
      <c r="I64" s="8" t="e">
        <f>Посещения!#REF!</f>
        <v>#REF!</v>
      </c>
      <c r="J64" s="70"/>
      <c r="K64" s="8" t="e">
        <f>Посещения!#REF!</f>
        <v>#REF!</v>
      </c>
      <c r="L64" s="8" t="e">
        <f>ROUND((Посещения!#REF!/9*12),0)</f>
        <v>#REF!</v>
      </c>
      <c r="M64" s="8" t="e">
        <f>Посещения!#REF!</f>
        <v>#REF!</v>
      </c>
      <c r="N64" s="66"/>
      <c r="O64" s="66"/>
      <c r="P64" s="66"/>
      <c r="Q64" s="66"/>
      <c r="R64" s="66"/>
      <c r="S64" s="66"/>
      <c r="T64" s="66"/>
      <c r="U64" s="8" t="e">
        <f>Посещения!#REF!</f>
        <v>#REF!</v>
      </c>
      <c r="V64" s="8" t="e">
        <f>ROUND((Посещения!#REF!/9*12),0)</f>
        <v>#REF!</v>
      </c>
      <c r="W64" s="71"/>
      <c r="X64" s="71"/>
      <c r="Y64" s="71"/>
      <c r="Z64" s="8" t="e">
        <f>Посещения!#REF!</f>
        <v>#REF!</v>
      </c>
      <c r="AA64" s="88"/>
      <c r="AB64" s="66"/>
      <c r="AC64" s="66"/>
      <c r="AD64" s="66"/>
      <c r="AE64" s="8" t="e">
        <f>Посещения!#REF!</f>
        <v>#REF!</v>
      </c>
      <c r="AF64" s="8" t="e">
        <f>ROUND((Посещения!#REF!/9*12),0)</f>
        <v>#REF!</v>
      </c>
      <c r="AG64" s="8" t="e">
        <f>Посещения!#REF!</f>
        <v>#REF!</v>
      </c>
      <c r="AH64" s="66"/>
      <c r="AI64" s="71"/>
      <c r="AJ64" s="71"/>
      <c r="AK64" s="71"/>
      <c r="AL64" s="71"/>
      <c r="AM64" s="71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1"/>
    </row>
    <row r="65" spans="1:50" x14ac:dyDescent="0.25">
      <c r="A65" s="7">
        <f>'ПЭ - АПП'!A65</f>
        <v>58</v>
      </c>
      <c r="B65" s="29" t="str">
        <f>'ПЭ - АПП'!B65</f>
        <v>ООО «МЦ «Юнона»</v>
      </c>
      <c r="C65" s="8">
        <f>'ПЭ - АПП'!C65</f>
        <v>0</v>
      </c>
      <c r="D65" s="8">
        <f>'ПЭ - АПП'!D65</f>
        <v>0</v>
      </c>
      <c r="E65" s="8">
        <f>'ПЭ - АПП'!E65</f>
        <v>0</v>
      </c>
      <c r="F65" s="10">
        <f>'ПЭ - АПП'!F65</f>
        <v>0</v>
      </c>
      <c r="G65" s="8" t="e">
        <f>Посещения!#REF!</f>
        <v>#REF!</v>
      </c>
      <c r="H65" s="8" t="e">
        <f>ROUND((Посещения!#REF!/9*12),0)</f>
        <v>#REF!</v>
      </c>
      <c r="I65" s="8" t="e">
        <f>Посещения!#REF!</f>
        <v>#REF!</v>
      </c>
      <c r="J65" s="70"/>
      <c r="K65" s="8" t="e">
        <f>Посещения!#REF!</f>
        <v>#REF!</v>
      </c>
      <c r="L65" s="8" t="e">
        <f>ROUND((Посещения!#REF!/9*12),0)</f>
        <v>#REF!</v>
      </c>
      <c r="M65" s="8" t="e">
        <f>Посещения!#REF!</f>
        <v>#REF!</v>
      </c>
      <c r="N65" s="66"/>
      <c r="O65" s="66"/>
      <c r="P65" s="66"/>
      <c r="Q65" s="66"/>
      <c r="R65" s="66"/>
      <c r="S65" s="66"/>
      <c r="T65" s="66"/>
      <c r="U65" s="8" t="e">
        <f>Посещения!#REF!</f>
        <v>#REF!</v>
      </c>
      <c r="V65" s="8" t="e">
        <f>ROUND((Посещения!#REF!/9*12),0)</f>
        <v>#REF!</v>
      </c>
      <c r="W65" s="71"/>
      <c r="X65" s="71"/>
      <c r="Y65" s="71"/>
      <c r="Z65" s="8" t="e">
        <f>Посещения!#REF!</f>
        <v>#REF!</v>
      </c>
      <c r="AA65" s="88"/>
      <c r="AB65" s="66"/>
      <c r="AC65" s="66"/>
      <c r="AD65" s="66"/>
      <c r="AE65" s="8" t="e">
        <f>Посещения!#REF!</f>
        <v>#REF!</v>
      </c>
      <c r="AF65" s="8" t="e">
        <f>ROUND((Посещения!#REF!/9*12),0)</f>
        <v>#REF!</v>
      </c>
      <c r="AG65" s="8" t="e">
        <f>Посещения!#REF!</f>
        <v>#REF!</v>
      </c>
      <c r="AH65" s="66"/>
      <c r="AI65" s="71"/>
      <c r="AJ65" s="71"/>
      <c r="AK65" s="71"/>
      <c r="AL65" s="71"/>
      <c r="AM65" s="71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1"/>
    </row>
    <row r="66" spans="1:50" x14ac:dyDescent="0.25">
      <c r="A66" s="7">
        <f>'ПЭ - АПП'!A66</f>
        <v>59</v>
      </c>
      <c r="B66" s="29" t="str">
        <f>'ПЭ - АПП'!B66</f>
        <v>ООО «ЦЕНТР ЭКО»</v>
      </c>
      <c r="C66" s="8">
        <f>'ПЭ - АПП'!C66</f>
        <v>0</v>
      </c>
      <c r="D66" s="8">
        <f>'ПЭ - АПП'!D66</f>
        <v>0</v>
      </c>
      <c r="E66" s="8">
        <f>'ПЭ - АПП'!E66</f>
        <v>0</v>
      </c>
      <c r="F66" s="10">
        <f>'ПЭ - АПП'!F66</f>
        <v>0</v>
      </c>
      <c r="G66" s="8" t="e">
        <f>Посещения!#REF!</f>
        <v>#REF!</v>
      </c>
      <c r="H66" s="8" t="e">
        <f>ROUND((Посещения!#REF!/9*12),0)</f>
        <v>#REF!</v>
      </c>
      <c r="I66" s="8" t="e">
        <f>Посещения!#REF!</f>
        <v>#REF!</v>
      </c>
      <c r="J66" s="70"/>
      <c r="K66" s="8" t="e">
        <f>Посещения!#REF!</f>
        <v>#REF!</v>
      </c>
      <c r="L66" s="8" t="e">
        <f>ROUND((Посещения!#REF!/9*12),0)</f>
        <v>#REF!</v>
      </c>
      <c r="M66" s="8" t="e">
        <f>Посещения!#REF!</f>
        <v>#REF!</v>
      </c>
      <c r="N66" s="66"/>
      <c r="O66" s="66"/>
      <c r="P66" s="66"/>
      <c r="Q66" s="66"/>
      <c r="R66" s="66"/>
      <c r="S66" s="66"/>
      <c r="T66" s="66"/>
      <c r="U66" s="8" t="e">
        <f>Посещения!#REF!</f>
        <v>#REF!</v>
      </c>
      <c r="V66" s="8" t="e">
        <f>ROUND((Посещения!#REF!/9*12),0)</f>
        <v>#REF!</v>
      </c>
      <c r="W66" s="71"/>
      <c r="X66" s="71"/>
      <c r="Y66" s="71"/>
      <c r="Z66" s="8" t="e">
        <f>Посещения!#REF!</f>
        <v>#REF!</v>
      </c>
      <c r="AA66" s="88"/>
      <c r="AB66" s="66"/>
      <c r="AC66" s="66"/>
      <c r="AD66" s="66"/>
      <c r="AE66" s="8" t="e">
        <f>Посещения!#REF!</f>
        <v>#REF!</v>
      </c>
      <c r="AF66" s="8" t="e">
        <f>ROUND((Посещения!#REF!/9*12),0)</f>
        <v>#REF!</v>
      </c>
      <c r="AG66" s="8" t="e">
        <f>Посещения!#REF!</f>
        <v>#REF!</v>
      </c>
      <c r="AH66" s="66"/>
      <c r="AI66" s="71"/>
      <c r="AJ66" s="71"/>
      <c r="AK66" s="71"/>
      <c r="AL66" s="71"/>
      <c r="AM66" s="71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1"/>
    </row>
    <row r="67" spans="1:50" x14ac:dyDescent="0.25">
      <c r="A67" s="7">
        <f>'ПЭ - АПП'!A67</f>
        <v>60</v>
      </c>
      <c r="B67" s="29" t="str">
        <f>'ПЭ - АПП'!B67</f>
        <v>ООО «МЕДСКАН»</v>
      </c>
      <c r="C67" s="8">
        <f>'ПЭ - АПП'!C67</f>
        <v>0</v>
      </c>
      <c r="D67" s="8">
        <f>'ПЭ - АПП'!D67</f>
        <v>0</v>
      </c>
      <c r="E67" s="8">
        <f>'ПЭ - АПП'!E67</f>
        <v>0</v>
      </c>
      <c r="F67" s="10">
        <f>'ПЭ - АПП'!F67</f>
        <v>0</v>
      </c>
      <c r="G67" s="8" t="e">
        <f>Посещения!#REF!</f>
        <v>#REF!</v>
      </c>
      <c r="H67" s="8" t="e">
        <f>ROUND((Посещения!#REF!/9*12),0)</f>
        <v>#REF!</v>
      </c>
      <c r="I67" s="8" t="e">
        <f>Посещения!#REF!</f>
        <v>#REF!</v>
      </c>
      <c r="J67" s="70"/>
      <c r="K67" s="8" t="e">
        <f>Посещения!#REF!</f>
        <v>#REF!</v>
      </c>
      <c r="L67" s="8" t="e">
        <f>ROUND((Посещения!#REF!/9*12),0)</f>
        <v>#REF!</v>
      </c>
      <c r="M67" s="8" t="e">
        <f>Посещения!#REF!</f>
        <v>#REF!</v>
      </c>
      <c r="N67" s="66"/>
      <c r="O67" s="66"/>
      <c r="P67" s="66"/>
      <c r="Q67" s="66"/>
      <c r="R67" s="66"/>
      <c r="S67" s="66"/>
      <c r="T67" s="66"/>
      <c r="U67" s="8" t="e">
        <f>Посещения!#REF!</f>
        <v>#REF!</v>
      </c>
      <c r="V67" s="8" t="e">
        <f>ROUND((Посещения!#REF!/9*12),0)</f>
        <v>#REF!</v>
      </c>
      <c r="W67" s="71"/>
      <c r="X67" s="71"/>
      <c r="Y67" s="71"/>
      <c r="Z67" s="8" t="e">
        <f>Посещения!#REF!</f>
        <v>#REF!</v>
      </c>
      <c r="AA67" s="88"/>
      <c r="AB67" s="66"/>
      <c r="AC67" s="66"/>
      <c r="AD67" s="66"/>
      <c r="AE67" s="8" t="e">
        <f>Посещения!#REF!</f>
        <v>#REF!</v>
      </c>
      <c r="AF67" s="8" t="e">
        <f>ROUND((Посещения!#REF!/9*12),0)</f>
        <v>#REF!</v>
      </c>
      <c r="AG67" s="8" t="e">
        <f>Посещения!#REF!</f>
        <v>#REF!</v>
      </c>
      <c r="AH67" s="66"/>
      <c r="AI67" s="71"/>
      <c r="AJ67" s="71"/>
      <c r="AK67" s="71"/>
      <c r="AL67" s="71"/>
      <c r="AM67" s="71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1"/>
    </row>
    <row r="68" spans="1:50" x14ac:dyDescent="0.25">
      <c r="A68" s="7">
        <f>'ПЭ - АПП'!A68</f>
        <v>61</v>
      </c>
      <c r="B68" s="29" t="str">
        <f>'ПЭ - АПП'!B68</f>
        <v xml:space="preserve">ООО «М-ЛАЙН» </v>
      </c>
      <c r="C68" s="8">
        <f>'ПЭ - АПП'!C68</f>
        <v>0</v>
      </c>
      <c r="D68" s="8">
        <f>'ПЭ - АПП'!D68</f>
        <v>0</v>
      </c>
      <c r="E68" s="8">
        <f>'ПЭ - АПП'!E68</f>
        <v>0</v>
      </c>
      <c r="F68" s="10">
        <f>'ПЭ - АПП'!F68</f>
        <v>0</v>
      </c>
      <c r="G68" s="8" t="e">
        <f>Посещения!#REF!</f>
        <v>#REF!</v>
      </c>
      <c r="H68" s="8" t="e">
        <f>ROUND((Посещения!#REF!/9*12),0)</f>
        <v>#REF!</v>
      </c>
      <c r="I68" s="8" t="e">
        <f>Посещения!#REF!</f>
        <v>#REF!</v>
      </c>
      <c r="J68" s="70"/>
      <c r="K68" s="8" t="e">
        <f>Посещения!#REF!</f>
        <v>#REF!</v>
      </c>
      <c r="L68" s="8" t="e">
        <f>ROUND((Посещения!#REF!/9*12),0)</f>
        <v>#REF!</v>
      </c>
      <c r="M68" s="8" t="e">
        <f>Посещения!#REF!</f>
        <v>#REF!</v>
      </c>
      <c r="N68" s="66"/>
      <c r="O68" s="66"/>
      <c r="P68" s="66"/>
      <c r="Q68" s="66"/>
      <c r="R68" s="66"/>
      <c r="S68" s="66"/>
      <c r="T68" s="66"/>
      <c r="U68" s="8" t="e">
        <f>Посещения!#REF!</f>
        <v>#REF!</v>
      </c>
      <c r="V68" s="8" t="e">
        <f>ROUND((Посещения!#REF!/9*12),0)</f>
        <v>#REF!</v>
      </c>
      <c r="W68" s="71"/>
      <c r="X68" s="71"/>
      <c r="Y68" s="71"/>
      <c r="Z68" s="8" t="e">
        <f>Посещения!#REF!</f>
        <v>#REF!</v>
      </c>
      <c r="AA68" s="88"/>
      <c r="AB68" s="66"/>
      <c r="AC68" s="66"/>
      <c r="AD68" s="66"/>
      <c r="AE68" s="8" t="e">
        <f>Посещения!#REF!</f>
        <v>#REF!</v>
      </c>
      <c r="AF68" s="8" t="e">
        <f>ROUND((Посещения!#REF!/9*12),0)</f>
        <v>#REF!</v>
      </c>
      <c r="AG68" s="8" t="e">
        <f>Посещения!#REF!</f>
        <v>#REF!</v>
      </c>
      <c r="AH68" s="66"/>
      <c r="AI68" s="71"/>
      <c r="AJ68" s="71"/>
      <c r="AK68" s="71"/>
      <c r="AL68" s="71"/>
      <c r="AM68" s="71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1"/>
    </row>
    <row r="69" spans="1:50" x14ac:dyDescent="0.25">
      <c r="A69" s="7">
        <f>'ПЭ - АПП'!A69</f>
        <v>62</v>
      </c>
      <c r="B69" s="29" t="str">
        <f>'ПЭ - АПП'!B69</f>
        <v>АО «Клиника К+31»</v>
      </c>
      <c r="C69" s="8">
        <f>'ПЭ - АПП'!C69</f>
        <v>0</v>
      </c>
      <c r="D69" s="8">
        <f>'ПЭ - АПП'!D69</f>
        <v>0</v>
      </c>
      <c r="E69" s="8">
        <f>'ПЭ - АПП'!E69</f>
        <v>0</v>
      </c>
      <c r="F69" s="10">
        <f>'ПЭ - АПП'!F69</f>
        <v>0</v>
      </c>
      <c r="G69" s="8" t="e">
        <f>Посещения!#REF!</f>
        <v>#REF!</v>
      </c>
      <c r="H69" s="8" t="e">
        <f>ROUND((Посещения!#REF!/9*12),0)</f>
        <v>#REF!</v>
      </c>
      <c r="I69" s="8" t="e">
        <f>Посещения!#REF!</f>
        <v>#REF!</v>
      </c>
      <c r="J69" s="66"/>
      <c r="K69" s="8" t="e">
        <f>Посещения!#REF!</f>
        <v>#REF!</v>
      </c>
      <c r="L69" s="8" t="e">
        <f>ROUND((Посещения!#REF!/9*12),0)</f>
        <v>#REF!</v>
      </c>
      <c r="M69" s="8" t="e">
        <f>Посещения!#REF!</f>
        <v>#REF!</v>
      </c>
      <c r="N69" s="66"/>
      <c r="O69" s="66"/>
      <c r="P69" s="66"/>
      <c r="Q69" s="66"/>
      <c r="R69" s="66"/>
      <c r="S69" s="66"/>
      <c r="T69" s="66"/>
      <c r="U69" s="8" t="e">
        <f>Посещения!#REF!</f>
        <v>#REF!</v>
      </c>
      <c r="V69" s="8" t="e">
        <f>ROUND((Посещения!#REF!/9*12),0)</f>
        <v>#REF!</v>
      </c>
      <c r="W69" s="71"/>
      <c r="X69" s="71"/>
      <c r="Y69" s="71"/>
      <c r="Z69" s="8" t="e">
        <f>Посещения!#REF!</f>
        <v>#REF!</v>
      </c>
      <c r="AA69" s="66"/>
      <c r="AB69" s="66"/>
      <c r="AC69" s="66"/>
      <c r="AD69" s="66"/>
      <c r="AE69" s="8" t="e">
        <f>Посещения!#REF!</f>
        <v>#REF!</v>
      </c>
      <c r="AF69" s="8" t="e">
        <f>ROUND((Посещения!#REF!/9*12),0)</f>
        <v>#REF!</v>
      </c>
      <c r="AG69" s="8" t="e">
        <f>Посещения!#REF!</f>
        <v>#REF!</v>
      </c>
      <c r="AH69" s="66"/>
      <c r="AI69" s="71"/>
      <c r="AJ69" s="71"/>
      <c r="AK69" s="71"/>
      <c r="AL69" s="71"/>
      <c r="AM69" s="71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1"/>
    </row>
    <row r="70" spans="1:50" ht="45" x14ac:dyDescent="0.25">
      <c r="A70" s="7">
        <f>'ПЭ - АПП'!A70</f>
        <v>63</v>
      </c>
      <c r="B70" s="29" t="str">
        <f>'ПЭ - АПП'!B70</f>
        <v>ООО «Научно-методический центр клинической лабораторной диагностики Ситилаб»</v>
      </c>
      <c r="C70" s="8">
        <f>'ПЭ - АПП'!C70</f>
        <v>0</v>
      </c>
      <c r="D70" s="8">
        <f>'ПЭ - АПП'!D70</f>
        <v>0</v>
      </c>
      <c r="E70" s="8">
        <f>'ПЭ - АПП'!E70</f>
        <v>0</v>
      </c>
      <c r="F70" s="10">
        <f>'ПЭ - АПП'!F70</f>
        <v>0</v>
      </c>
      <c r="G70" s="8" t="e">
        <f>Посещения!#REF!</f>
        <v>#REF!</v>
      </c>
      <c r="H70" s="8" t="e">
        <f>ROUND((Посещения!#REF!/9*12),0)</f>
        <v>#REF!</v>
      </c>
      <c r="I70" s="8" t="e">
        <f>Посещения!#REF!</f>
        <v>#REF!</v>
      </c>
      <c r="J70" s="66"/>
      <c r="K70" s="8" t="e">
        <f>Посещения!#REF!</f>
        <v>#REF!</v>
      </c>
      <c r="L70" s="8" t="e">
        <f>ROUND((Посещения!#REF!/9*12),0)</f>
        <v>#REF!</v>
      </c>
      <c r="M70" s="8" t="e">
        <f>Посещения!#REF!</f>
        <v>#REF!</v>
      </c>
      <c r="N70" s="66"/>
      <c r="O70" s="66"/>
      <c r="P70" s="66"/>
      <c r="Q70" s="66"/>
      <c r="R70" s="66"/>
      <c r="S70" s="66"/>
      <c r="T70" s="66"/>
      <c r="U70" s="8" t="e">
        <f>Посещения!#REF!</f>
        <v>#REF!</v>
      </c>
      <c r="V70" s="8" t="e">
        <f>ROUND((Посещения!#REF!/9*12),0)</f>
        <v>#REF!</v>
      </c>
      <c r="W70" s="66"/>
      <c r="X70" s="66"/>
      <c r="Y70" s="66"/>
      <c r="Z70" s="8" t="e">
        <f>Посещения!#REF!</f>
        <v>#REF!</v>
      </c>
      <c r="AA70" s="66"/>
      <c r="AB70" s="66"/>
      <c r="AC70" s="66"/>
      <c r="AD70" s="66"/>
      <c r="AE70" s="8" t="e">
        <f>Посещения!#REF!</f>
        <v>#REF!</v>
      </c>
      <c r="AF70" s="8" t="e">
        <f>ROUND((Посещения!#REF!/9*12),0)</f>
        <v>#REF!</v>
      </c>
      <c r="AG70" s="8" t="e">
        <f>Посещения!#REF!</f>
        <v>#REF!</v>
      </c>
      <c r="AH70" s="66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</row>
    <row r="71" spans="1:50" x14ac:dyDescent="0.25">
      <c r="A71" s="7">
        <f>'ПЭ - АПП'!A71</f>
        <v>64</v>
      </c>
      <c r="B71" s="29" t="str">
        <f>'ПЭ - АПП'!B71</f>
        <v>ООО «Диализный центр НЕФРОС-ВОРОНЕЖ»</v>
      </c>
      <c r="C71" s="8">
        <f>'ПЭ - АПП'!C71</f>
        <v>0</v>
      </c>
      <c r="D71" s="8">
        <f>'ПЭ - АПП'!D71</f>
        <v>0</v>
      </c>
      <c r="E71" s="8">
        <f>'ПЭ - АПП'!E71</f>
        <v>0</v>
      </c>
      <c r="F71" s="10">
        <f>'ПЭ - АПП'!F71</f>
        <v>0</v>
      </c>
      <c r="G71" s="8" t="e">
        <f>Посещения!#REF!</f>
        <v>#REF!</v>
      </c>
      <c r="H71" s="8" t="e">
        <f>ROUND((Посещения!#REF!/9*12),0)</f>
        <v>#REF!</v>
      </c>
      <c r="I71" s="8" t="e">
        <f>Посещения!#REF!</f>
        <v>#REF!</v>
      </c>
      <c r="J71" s="66"/>
      <c r="K71" s="8" t="e">
        <f>Посещения!#REF!</f>
        <v>#REF!</v>
      </c>
      <c r="L71" s="8" t="e">
        <f>ROUND((Посещения!#REF!/9*12),0)</f>
        <v>#REF!</v>
      </c>
      <c r="M71" s="8" t="e">
        <f>Посещения!#REF!</f>
        <v>#REF!</v>
      </c>
      <c r="N71" s="66"/>
      <c r="O71" s="66"/>
      <c r="P71" s="66"/>
      <c r="Q71" s="66"/>
      <c r="R71" s="66"/>
      <c r="S71" s="66"/>
      <c r="T71" s="66"/>
      <c r="U71" s="8" t="e">
        <f>Посещения!#REF!</f>
        <v>#REF!</v>
      </c>
      <c r="V71" s="8" t="e">
        <f>ROUND((Посещения!#REF!/9*12),0)</f>
        <v>#REF!</v>
      </c>
      <c r="W71" s="66"/>
      <c r="X71" s="66"/>
      <c r="Y71" s="66"/>
      <c r="Z71" s="8" t="e">
        <f>Посещения!#REF!</f>
        <v>#REF!</v>
      </c>
      <c r="AA71" s="66"/>
      <c r="AB71" s="66"/>
      <c r="AC71" s="66"/>
      <c r="AD71" s="66"/>
      <c r="AE71" s="8" t="e">
        <f>Посещения!#REF!</f>
        <v>#REF!</v>
      </c>
      <c r="AF71" s="8" t="e">
        <f>ROUND((Посещения!#REF!/9*12),0)</f>
        <v>#REF!</v>
      </c>
      <c r="AG71" s="8" t="e">
        <f>Посещения!#REF!</f>
        <v>#REF!</v>
      </c>
      <c r="AH71" s="66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</row>
    <row r="72" spans="1:50" x14ac:dyDescent="0.25">
      <c r="A72" s="7">
        <f>'ПЭ - АПП'!A72</f>
        <v>65</v>
      </c>
      <c r="B72" s="29" t="str">
        <f>'ПЭ - АПП'!B72</f>
        <v>ЧУ «Центры диализа «АВИЦЕННА»</v>
      </c>
      <c r="C72" s="8">
        <f>'ПЭ - АПП'!C72</f>
        <v>0</v>
      </c>
      <c r="D72" s="8">
        <f>'ПЭ - АПП'!D72</f>
        <v>0</v>
      </c>
      <c r="E72" s="8">
        <f>'ПЭ - АПП'!E72</f>
        <v>0</v>
      </c>
      <c r="F72" s="10">
        <f>'ПЭ - АПП'!F72</f>
        <v>0</v>
      </c>
      <c r="G72" s="8" t="e">
        <f>Посещения!#REF!</f>
        <v>#REF!</v>
      </c>
      <c r="H72" s="8" t="e">
        <f>ROUND((Посещения!#REF!/9*12),0)</f>
        <v>#REF!</v>
      </c>
      <c r="I72" s="8" t="e">
        <f>Посещения!#REF!</f>
        <v>#REF!</v>
      </c>
      <c r="J72" s="66"/>
      <c r="K72" s="8" t="e">
        <f>Посещения!#REF!</f>
        <v>#REF!</v>
      </c>
      <c r="L72" s="8" t="e">
        <f>ROUND((Посещения!#REF!/9*12),0)</f>
        <v>#REF!</v>
      </c>
      <c r="M72" s="8" t="e">
        <f>Посещения!#REF!</f>
        <v>#REF!</v>
      </c>
      <c r="N72" s="66"/>
      <c r="O72" s="66"/>
      <c r="P72" s="66"/>
      <c r="Q72" s="66"/>
      <c r="R72" s="66"/>
      <c r="S72" s="66"/>
      <c r="T72" s="66"/>
      <c r="U72" s="8" t="e">
        <f>Посещения!#REF!</f>
        <v>#REF!</v>
      </c>
      <c r="V72" s="8" t="e">
        <f>ROUND((Посещения!#REF!/9*12),0)</f>
        <v>#REF!</v>
      </c>
      <c r="W72" s="66"/>
      <c r="X72" s="66"/>
      <c r="Y72" s="66"/>
      <c r="Z72" s="8" t="e">
        <f>Посещения!#REF!</f>
        <v>#REF!</v>
      </c>
      <c r="AA72" s="66"/>
      <c r="AB72" s="66"/>
      <c r="AC72" s="66"/>
      <c r="AD72" s="66"/>
      <c r="AE72" s="8" t="e">
        <f>Посещения!#REF!</f>
        <v>#REF!</v>
      </c>
      <c r="AF72" s="8" t="e">
        <f>ROUND((Посещения!#REF!/9*12),0)</f>
        <v>#REF!</v>
      </c>
      <c r="AG72" s="8" t="e">
        <f>Посещения!#REF!</f>
        <v>#REF!</v>
      </c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</row>
    <row r="73" spans="1:50" ht="30" x14ac:dyDescent="0.25">
      <c r="A73" s="7">
        <f>'ПЭ - АПП'!A73</f>
        <v>66</v>
      </c>
      <c r="B73" s="29" t="str">
        <f>'ПЭ - АПП'!B73</f>
        <v>ООО «Костромская офтальмологическая клиника»</v>
      </c>
      <c r="C73" s="8"/>
      <c r="D73" s="8"/>
      <c r="E73" s="8"/>
      <c r="F73" s="10"/>
      <c r="G73" s="8" t="e">
        <f>Посещения!#REF!</f>
        <v>#REF!</v>
      </c>
      <c r="H73" s="8" t="e">
        <f>ROUND((Посещения!#REF!/9*12),0)</f>
        <v>#REF!</v>
      </c>
      <c r="I73" s="8" t="e">
        <f>Посещения!#REF!</f>
        <v>#REF!</v>
      </c>
      <c r="J73" s="66"/>
      <c r="K73" s="8" t="e">
        <f>Посещения!#REF!</f>
        <v>#REF!</v>
      </c>
      <c r="L73" s="8" t="e">
        <f>ROUND((Посещения!#REF!/9*12),0)</f>
        <v>#REF!</v>
      </c>
      <c r="M73" s="8" t="e">
        <f>Посещения!#REF!</f>
        <v>#REF!</v>
      </c>
      <c r="N73" s="66"/>
      <c r="O73" s="66"/>
      <c r="P73" s="66"/>
      <c r="Q73" s="66"/>
      <c r="R73" s="66"/>
      <c r="S73" s="66"/>
      <c r="T73" s="66"/>
      <c r="U73" s="8" t="e">
        <f>Посещения!#REF!</f>
        <v>#REF!</v>
      </c>
      <c r="V73" s="8" t="e">
        <f>ROUND((Посещения!#REF!/9*12),0)</f>
        <v>#REF!</v>
      </c>
      <c r="W73" s="66"/>
      <c r="X73" s="66"/>
      <c r="Y73" s="66"/>
      <c r="Z73" s="8" t="e">
        <f>Посещения!#REF!</f>
        <v>#REF!</v>
      </c>
      <c r="AA73" s="66"/>
      <c r="AB73" s="66"/>
      <c r="AC73" s="66"/>
      <c r="AD73" s="66"/>
      <c r="AE73" s="8" t="e">
        <f>Посещения!#REF!</f>
        <v>#REF!</v>
      </c>
      <c r="AF73" s="8" t="e">
        <f>ROUND((Посещения!#REF!/9*12),0)</f>
        <v>#REF!</v>
      </c>
      <c r="AG73" s="8" t="e">
        <f>Посещения!#REF!</f>
        <v>#REF!</v>
      </c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</row>
    <row r="74" spans="1:50" ht="60" x14ac:dyDescent="0.25">
      <c r="A74" s="7">
        <f>'ПЭ - АПП'!A74</f>
        <v>67</v>
      </c>
      <c r="B74" s="29" t="str">
        <f>'ПЭ - АПП'!B74</f>
        <v>ГБУЗ города Москвы «Диагностический центр (Центр лабораторных исследований) Департамента здравоохранения города Москвы»</v>
      </c>
      <c r="C74" s="8"/>
      <c r="D74" s="8"/>
      <c r="E74" s="8"/>
      <c r="F74" s="10"/>
      <c r="G74" s="8" t="e">
        <f>Посещения!#REF!</f>
        <v>#REF!</v>
      </c>
      <c r="H74" s="8" t="e">
        <f>ROUND((Посещения!#REF!/9*12),0)</f>
        <v>#REF!</v>
      </c>
      <c r="I74" s="8" t="e">
        <f>Посещения!#REF!</f>
        <v>#REF!</v>
      </c>
      <c r="J74" s="66"/>
      <c r="K74" s="8" t="e">
        <f>Посещения!#REF!</f>
        <v>#REF!</v>
      </c>
      <c r="L74" s="8" t="e">
        <f>ROUND((Посещения!#REF!/9*12),0)</f>
        <v>#REF!</v>
      </c>
      <c r="M74" s="8" t="e">
        <f>Посещения!#REF!</f>
        <v>#REF!</v>
      </c>
      <c r="N74" s="66"/>
      <c r="O74" s="66"/>
      <c r="P74" s="66"/>
      <c r="Q74" s="66"/>
      <c r="R74" s="66"/>
      <c r="S74" s="66"/>
      <c r="T74" s="66"/>
      <c r="U74" s="8" t="e">
        <f>Посещения!#REF!</f>
        <v>#REF!</v>
      </c>
      <c r="V74" s="8" t="e">
        <f>ROUND((Посещения!#REF!/9*12),0)</f>
        <v>#REF!</v>
      </c>
      <c r="W74" s="66"/>
      <c r="X74" s="66"/>
      <c r="Y74" s="66"/>
      <c r="Z74" s="8" t="e">
        <f>Посещения!#REF!</f>
        <v>#REF!</v>
      </c>
      <c r="AA74" s="66"/>
      <c r="AB74" s="66"/>
      <c r="AC74" s="66"/>
      <c r="AD74" s="66"/>
      <c r="AE74" s="8" t="e">
        <f>Посещения!#REF!</f>
        <v>#REF!</v>
      </c>
      <c r="AF74" s="8" t="e">
        <f>ROUND((Посещения!#REF!/9*12),0)</f>
        <v>#REF!</v>
      </c>
      <c r="AG74" s="8" t="e">
        <f>Посещения!#REF!</f>
        <v>#REF!</v>
      </c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</row>
    <row r="75" spans="1:50" x14ac:dyDescent="0.25">
      <c r="A75" s="7">
        <f>'ПЭ - АПП'!A75</f>
        <v>68</v>
      </c>
      <c r="B75" s="29" t="str">
        <f>'ПЭ - АПП'!B75</f>
        <v>ООО «Независимая лаборатория ИНВИТРО»</v>
      </c>
      <c r="C75" s="8"/>
      <c r="D75" s="8"/>
      <c r="E75" s="8"/>
      <c r="F75" s="10"/>
      <c r="G75" s="8" t="e">
        <f>Посещения!#REF!</f>
        <v>#REF!</v>
      </c>
      <c r="H75" s="8" t="e">
        <f>ROUND((Посещения!#REF!/9*12),0)</f>
        <v>#REF!</v>
      </c>
      <c r="I75" s="8" t="e">
        <f>Посещения!#REF!</f>
        <v>#REF!</v>
      </c>
      <c r="J75" s="66"/>
      <c r="K75" s="8" t="e">
        <f>Посещения!#REF!</f>
        <v>#REF!</v>
      </c>
      <c r="L75" s="8" t="e">
        <f>ROUND((Посещения!#REF!/9*12),0)</f>
        <v>#REF!</v>
      </c>
      <c r="M75" s="8" t="e">
        <f>Посещения!#REF!</f>
        <v>#REF!</v>
      </c>
      <c r="N75" s="66"/>
      <c r="O75" s="66"/>
      <c r="P75" s="66"/>
      <c r="Q75" s="66"/>
      <c r="R75" s="66"/>
      <c r="S75" s="66"/>
      <c r="T75" s="66"/>
      <c r="U75" s="8" t="e">
        <f>Посещения!#REF!</f>
        <v>#REF!</v>
      </c>
      <c r="V75" s="8" t="e">
        <f>ROUND((Посещения!#REF!/9*12),0)</f>
        <v>#REF!</v>
      </c>
      <c r="W75" s="66"/>
      <c r="X75" s="66"/>
      <c r="Y75" s="66"/>
      <c r="Z75" s="8" t="e">
        <f>Посещения!#REF!</f>
        <v>#REF!</v>
      </c>
      <c r="AA75" s="66"/>
      <c r="AB75" s="66"/>
      <c r="AC75" s="66"/>
      <c r="AD75" s="66"/>
      <c r="AE75" s="8" t="e">
        <f>Посещения!#REF!</f>
        <v>#REF!</v>
      </c>
      <c r="AF75" s="8" t="e">
        <f>ROUND((Посещения!#REF!/9*12),0)</f>
        <v>#REF!</v>
      </c>
      <c r="AG75" s="8" t="e">
        <f>Посещения!#REF!</f>
        <v>#REF!</v>
      </c>
      <c r="AH75" s="66"/>
      <c r="AI75" s="66"/>
      <c r="AJ75" s="66"/>
      <c r="AK75" s="66"/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</row>
    <row r="76" spans="1:50" x14ac:dyDescent="0.25">
      <c r="A76" s="7">
        <f>'ПЭ - АПП'!A76</f>
        <v>69</v>
      </c>
      <c r="B76" s="29" t="str">
        <f>'ПЭ - АПП'!B76</f>
        <v>ООО «ВИТАЛАБ»</v>
      </c>
      <c r="C76" s="8"/>
      <c r="D76" s="8"/>
      <c r="E76" s="8"/>
      <c r="F76" s="10"/>
      <c r="G76" s="8" t="e">
        <f>Посещения!#REF!</f>
        <v>#REF!</v>
      </c>
      <c r="H76" s="8" t="e">
        <f>ROUND((Посещения!#REF!/9*12),0)</f>
        <v>#REF!</v>
      </c>
      <c r="I76" s="8" t="e">
        <f>Посещения!#REF!</f>
        <v>#REF!</v>
      </c>
      <c r="J76" s="66"/>
      <c r="K76" s="8" t="e">
        <f>Посещения!#REF!</f>
        <v>#REF!</v>
      </c>
      <c r="L76" s="8" t="e">
        <f>ROUND((Посещения!#REF!/9*12),0)</f>
        <v>#REF!</v>
      </c>
      <c r="M76" s="8" t="e">
        <f>Посещения!#REF!</f>
        <v>#REF!</v>
      </c>
      <c r="N76" s="66"/>
      <c r="O76" s="66"/>
      <c r="P76" s="66"/>
      <c r="Q76" s="66"/>
      <c r="R76" s="66"/>
      <c r="S76" s="66"/>
      <c r="T76" s="66"/>
      <c r="U76" s="8" t="e">
        <f>Посещения!#REF!</f>
        <v>#REF!</v>
      </c>
      <c r="V76" s="8" t="e">
        <f>ROUND((Посещения!#REF!/9*12),0)</f>
        <v>#REF!</v>
      </c>
      <c r="W76" s="66"/>
      <c r="X76" s="66"/>
      <c r="Y76" s="66"/>
      <c r="Z76" s="8" t="e">
        <f>Посещения!#REF!</f>
        <v>#REF!</v>
      </c>
      <c r="AA76" s="66"/>
      <c r="AB76" s="66"/>
      <c r="AC76" s="66"/>
      <c r="AD76" s="66"/>
      <c r="AE76" s="8" t="e">
        <f>Посещения!#REF!</f>
        <v>#REF!</v>
      </c>
      <c r="AF76" s="8" t="e">
        <f>ROUND((Посещения!#REF!/9*12),0)</f>
        <v>#REF!</v>
      </c>
      <c r="AG76" s="8" t="e">
        <f>Посещения!#REF!</f>
        <v>#REF!</v>
      </c>
      <c r="AH76" s="66"/>
      <c r="AI76" s="66"/>
      <c r="AJ76" s="66"/>
      <c r="AK76" s="66"/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</row>
    <row r="77" spans="1:50" x14ac:dyDescent="0.25">
      <c r="A77" s="7">
        <f>'ПЭ - АПП'!A77</f>
        <v>70</v>
      </c>
      <c r="B77" s="29" t="str">
        <f>'ПЭ - АПП'!B77</f>
        <v>ООО «НПФ «ХЕЛИКС»</v>
      </c>
      <c r="C77" s="8"/>
      <c r="D77" s="8"/>
      <c r="E77" s="8"/>
      <c r="F77" s="10"/>
      <c r="G77" s="8" t="e">
        <f>Посещения!#REF!</f>
        <v>#REF!</v>
      </c>
      <c r="H77" s="8" t="e">
        <f>ROUND((Посещения!#REF!/9*12),0)</f>
        <v>#REF!</v>
      </c>
      <c r="I77" s="8" t="e">
        <f>Посещения!#REF!</f>
        <v>#REF!</v>
      </c>
      <c r="J77" s="66"/>
      <c r="K77" s="8" t="e">
        <f>Посещения!#REF!</f>
        <v>#REF!</v>
      </c>
      <c r="L77" s="8" t="e">
        <f>ROUND((Посещения!#REF!/9*12),0)</f>
        <v>#REF!</v>
      </c>
      <c r="M77" s="8" t="e">
        <f>Посещения!#REF!</f>
        <v>#REF!</v>
      </c>
      <c r="N77" s="66"/>
      <c r="O77" s="66"/>
      <c r="P77" s="66"/>
      <c r="Q77" s="66"/>
      <c r="R77" s="66"/>
      <c r="S77" s="66"/>
      <c r="T77" s="66"/>
      <c r="U77" s="8" t="e">
        <f>Посещения!#REF!</f>
        <v>#REF!</v>
      </c>
      <c r="V77" s="8" t="e">
        <f>ROUND((Посещения!#REF!/9*12),0)</f>
        <v>#REF!</v>
      </c>
      <c r="W77" s="66"/>
      <c r="X77" s="66"/>
      <c r="Y77" s="66"/>
      <c r="Z77" s="8" t="e">
        <f>Посещения!#REF!</f>
        <v>#REF!</v>
      </c>
      <c r="AA77" s="66"/>
      <c r="AB77" s="66"/>
      <c r="AC77" s="66"/>
      <c r="AD77" s="66"/>
      <c r="AE77" s="8" t="e">
        <f>Посещения!#REF!</f>
        <v>#REF!</v>
      </c>
      <c r="AF77" s="8" t="e">
        <f>ROUND((Посещения!#REF!/9*12),0)</f>
        <v>#REF!</v>
      </c>
      <c r="AG77" s="8" t="e">
        <f>Посещения!#REF!</f>
        <v>#REF!</v>
      </c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</row>
    <row r="78" spans="1:50" x14ac:dyDescent="0.25">
      <c r="A78" s="7">
        <f>'ПЭ - АПП'!A78</f>
        <v>71</v>
      </c>
      <c r="B78" s="29" t="str">
        <f>'ПЭ - АПП'!B78</f>
        <v>АО «МЕДИЦИНА»</v>
      </c>
      <c r="C78" s="8">
        <f>'ПЭ - АПП'!C78</f>
        <v>0</v>
      </c>
      <c r="D78" s="8">
        <f>'ПЭ - АПП'!D78</f>
        <v>0</v>
      </c>
      <c r="E78" s="8">
        <f>'ПЭ - АПП'!E78</f>
        <v>0</v>
      </c>
      <c r="F78" s="10">
        <f>'ПЭ - АПП'!F78</f>
        <v>0</v>
      </c>
      <c r="G78" s="8" t="e">
        <f>Посещения!#REF!</f>
        <v>#REF!</v>
      </c>
      <c r="H78" s="8" t="e">
        <f>ROUND((Посещения!#REF!/9*12),0)</f>
        <v>#REF!</v>
      </c>
      <c r="I78" s="8" t="e">
        <f>Посещения!#REF!</f>
        <v>#REF!</v>
      </c>
      <c r="J78" s="66"/>
      <c r="K78" s="8" t="e">
        <f>Посещения!#REF!</f>
        <v>#REF!</v>
      </c>
      <c r="L78" s="8" t="e">
        <f>ROUND((Посещения!#REF!/9*12),0)</f>
        <v>#REF!</v>
      </c>
      <c r="M78" s="8" t="e">
        <f>Посещения!#REF!</f>
        <v>#REF!</v>
      </c>
      <c r="N78" s="66"/>
      <c r="O78" s="66"/>
      <c r="P78" s="66"/>
      <c r="Q78" s="66"/>
      <c r="R78" s="66"/>
      <c r="S78" s="66"/>
      <c r="T78" s="66"/>
      <c r="U78" s="8" t="e">
        <f>Посещения!#REF!</f>
        <v>#REF!</v>
      </c>
      <c r="V78" s="8" t="e">
        <f>ROUND((Посещения!#REF!/9*12),0)</f>
        <v>#REF!</v>
      </c>
      <c r="W78" s="66"/>
      <c r="X78" s="66"/>
      <c r="Y78" s="66"/>
      <c r="Z78" s="8" t="e">
        <f>Посещения!#REF!</f>
        <v>#REF!</v>
      </c>
      <c r="AA78" s="66"/>
      <c r="AB78" s="66"/>
      <c r="AC78" s="66"/>
      <c r="AD78" s="66"/>
      <c r="AE78" s="8" t="e">
        <f>Посещения!#REF!</f>
        <v>#REF!</v>
      </c>
      <c r="AF78" s="8" t="e">
        <f>ROUND((Посещения!#REF!/9*12),0)</f>
        <v>#REF!</v>
      </c>
      <c r="AG78" s="8" t="e">
        <f>Посещения!#REF!</f>
        <v>#REF!</v>
      </c>
      <c r="AH78" s="66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</row>
    <row r="79" spans="1:50" ht="30" x14ac:dyDescent="0.25">
      <c r="A79" s="7"/>
      <c r="B79" s="29" t="str">
        <f>'ПЭ - АПП'!B79</f>
        <v>ООО «Морфологическая диагностическая лаборатория»</v>
      </c>
      <c r="C79" s="8"/>
      <c r="D79" s="8"/>
      <c r="E79" s="8"/>
      <c r="F79" s="10"/>
      <c r="G79" s="8" t="e">
        <f>Посещения!#REF!</f>
        <v>#REF!</v>
      </c>
      <c r="H79" s="8" t="e">
        <f>ROUND((Посещения!#REF!/9*12),0)</f>
        <v>#REF!</v>
      </c>
      <c r="I79" s="8" t="e">
        <f>Посещения!#REF!</f>
        <v>#REF!</v>
      </c>
      <c r="J79" s="66"/>
      <c r="K79" s="8" t="e">
        <f>Посещения!#REF!</f>
        <v>#REF!</v>
      </c>
      <c r="L79" s="8" t="e">
        <f>ROUND((Посещения!#REF!/9*12),0)</f>
        <v>#REF!</v>
      </c>
      <c r="M79" s="8" t="e">
        <f>Посещения!#REF!</f>
        <v>#REF!</v>
      </c>
      <c r="N79" s="66"/>
      <c r="O79" s="66"/>
      <c r="P79" s="66"/>
      <c r="Q79" s="66"/>
      <c r="R79" s="66"/>
      <c r="S79" s="66"/>
      <c r="T79" s="66"/>
      <c r="U79" s="8" t="e">
        <f>Посещения!#REF!</f>
        <v>#REF!</v>
      </c>
      <c r="V79" s="8" t="e">
        <f>ROUND((Посещения!#REF!/9*12),0)</f>
        <v>#REF!</v>
      </c>
      <c r="W79" s="66"/>
      <c r="X79" s="66"/>
      <c r="Y79" s="66"/>
      <c r="Z79" s="8" t="e">
        <f>Посещения!#REF!</f>
        <v>#REF!</v>
      </c>
      <c r="AA79" s="66"/>
      <c r="AB79" s="66"/>
      <c r="AC79" s="66"/>
      <c r="AD79" s="66"/>
      <c r="AE79" s="8" t="e">
        <f>Посещения!#REF!</f>
        <v>#REF!</v>
      </c>
      <c r="AF79" s="8" t="e">
        <f>ROUND((Посещения!#REF!/9*12),0)</f>
        <v>#REF!</v>
      </c>
      <c r="AG79" s="8" t="e">
        <f>Посещения!#REF!</f>
        <v>#REF!</v>
      </c>
      <c r="AH79" s="66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</row>
    <row r="80" spans="1:50" x14ac:dyDescent="0.25">
      <c r="A80" s="7"/>
      <c r="B80" s="29">
        <f>'ПЭ - АПП'!B80</f>
        <v>0</v>
      </c>
      <c r="C80" s="8"/>
      <c r="D80" s="8"/>
      <c r="E80" s="8"/>
      <c r="F80" s="10"/>
      <c r="G80" s="8" t="e">
        <f>Посещения!#REF!</f>
        <v>#REF!</v>
      </c>
      <c r="H80" s="8" t="e">
        <f>ROUND((Посещения!#REF!/9*12),0)</f>
        <v>#REF!</v>
      </c>
      <c r="I80" s="8" t="e">
        <f>Посещения!#REF!</f>
        <v>#REF!</v>
      </c>
      <c r="J80" s="66"/>
      <c r="K80" s="8" t="e">
        <f>Посещения!#REF!</f>
        <v>#REF!</v>
      </c>
      <c r="L80" s="8" t="e">
        <f>ROUND((Посещения!#REF!/9*12),0)</f>
        <v>#REF!</v>
      </c>
      <c r="M80" s="8" t="e">
        <f>Посещения!#REF!</f>
        <v>#REF!</v>
      </c>
      <c r="N80" s="66"/>
      <c r="O80" s="66"/>
      <c r="P80" s="66"/>
      <c r="Q80" s="66"/>
      <c r="R80" s="66"/>
      <c r="S80" s="66"/>
      <c r="T80" s="66"/>
      <c r="U80" s="8" t="e">
        <f>Посещения!#REF!</f>
        <v>#REF!</v>
      </c>
      <c r="V80" s="8" t="e">
        <f>ROUND((Посещения!#REF!/9*12),0)</f>
        <v>#REF!</v>
      </c>
      <c r="W80" s="66"/>
      <c r="X80" s="66"/>
      <c r="Y80" s="66"/>
      <c r="Z80" s="8" t="e">
        <f>Посещения!#REF!</f>
        <v>#REF!</v>
      </c>
      <c r="AA80" s="66"/>
      <c r="AB80" s="66"/>
      <c r="AC80" s="66"/>
      <c r="AD80" s="66"/>
      <c r="AE80" s="8" t="e">
        <f>Посещения!#REF!</f>
        <v>#REF!</v>
      </c>
      <c r="AF80" s="8" t="e">
        <f>ROUND((Посещения!#REF!/9*12),0)</f>
        <v>#REF!</v>
      </c>
      <c r="AG80" s="8" t="e">
        <f>Посещения!#REF!</f>
        <v>#REF!</v>
      </c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</row>
    <row r="81" spans="1:49" x14ac:dyDescent="0.25">
      <c r="A81" s="7"/>
      <c r="B81" s="29" t="e">
        <f>'ПЭ - АПП'!#REF!</f>
        <v>#REF!</v>
      </c>
      <c r="C81" s="8"/>
      <c r="D81" s="8"/>
      <c r="E81" s="8"/>
      <c r="F81" s="10"/>
      <c r="G81" s="8" t="e">
        <f>Посещения!#REF!</f>
        <v>#REF!</v>
      </c>
      <c r="H81" s="8" t="e">
        <f>ROUND((Посещения!#REF!/9*12),0)</f>
        <v>#REF!</v>
      </c>
      <c r="I81" s="8" t="e">
        <f>Посещения!#REF!</f>
        <v>#REF!</v>
      </c>
      <c r="J81" s="66"/>
      <c r="K81" s="8" t="e">
        <f>Посещения!#REF!</f>
        <v>#REF!</v>
      </c>
      <c r="L81" s="8" t="e">
        <f>ROUND((Посещения!#REF!/9*12),0)</f>
        <v>#REF!</v>
      </c>
      <c r="M81" s="8" t="e">
        <f>Посещения!#REF!</f>
        <v>#REF!</v>
      </c>
      <c r="N81" s="66"/>
      <c r="O81" s="66"/>
      <c r="P81" s="66"/>
      <c r="Q81" s="66"/>
      <c r="R81" s="66"/>
      <c r="S81" s="66"/>
      <c r="T81" s="66"/>
      <c r="U81" s="8" t="e">
        <f>Посещения!#REF!</f>
        <v>#REF!</v>
      </c>
      <c r="V81" s="8" t="e">
        <f>ROUND((Посещения!#REF!/9*12),0)</f>
        <v>#REF!</v>
      </c>
      <c r="W81" s="66"/>
      <c r="X81" s="66"/>
      <c r="Y81" s="66"/>
      <c r="Z81" s="8" t="e">
        <f>Посещения!#REF!</f>
        <v>#REF!</v>
      </c>
      <c r="AA81" s="66"/>
      <c r="AB81" s="66"/>
      <c r="AC81" s="66"/>
      <c r="AD81" s="66"/>
      <c r="AE81" s="8" t="e">
        <f>Посещения!#REF!</f>
        <v>#REF!</v>
      </c>
      <c r="AF81" s="8" t="e">
        <f>ROUND((Посещения!#REF!/9*12),0)</f>
        <v>#REF!</v>
      </c>
      <c r="AG81" s="8" t="e">
        <f>Посещения!#REF!</f>
        <v>#REF!</v>
      </c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6"/>
      <c r="AU81" s="66"/>
      <c r="AV81" s="66"/>
      <c r="AW81" s="66"/>
    </row>
    <row r="82" spans="1:49" x14ac:dyDescent="0.25">
      <c r="A82" s="335" t="str">
        <f>'ПЭ - АПП'!A81</f>
        <v>Итого</v>
      </c>
      <c r="B82" s="335"/>
      <c r="C82" s="95">
        <f>SUM(C8:C78)</f>
        <v>0</v>
      </c>
      <c r="D82" s="95">
        <f>SUM(D8:D78)</f>
        <v>0</v>
      </c>
      <c r="E82" s="95">
        <f>SUM(E8:E78)</f>
        <v>0</v>
      </c>
      <c r="F82" s="95" t="s">
        <v>85</v>
      </c>
      <c r="G82" s="95" t="e">
        <f t="shared" ref="G82:AH82" si="8">SUM(G8:G78)</f>
        <v>#REF!</v>
      </c>
      <c r="H82" s="95" t="e">
        <f t="shared" si="8"/>
        <v>#REF!</v>
      </c>
      <c r="I82" s="95" t="e">
        <f t="shared" si="8"/>
        <v>#REF!</v>
      </c>
      <c r="J82" s="95">
        <f t="shared" si="8"/>
        <v>0</v>
      </c>
      <c r="K82" s="95" t="e">
        <f t="shared" si="8"/>
        <v>#REF!</v>
      </c>
      <c r="L82" s="95" t="e">
        <f t="shared" si="8"/>
        <v>#REF!</v>
      </c>
      <c r="M82" s="95" t="e">
        <f t="shared" si="8"/>
        <v>#REF!</v>
      </c>
      <c r="N82" s="95">
        <f t="shared" si="8"/>
        <v>0</v>
      </c>
      <c r="O82" s="95">
        <f t="shared" si="8"/>
        <v>133964</v>
      </c>
      <c r="P82" s="95">
        <f t="shared" si="8"/>
        <v>0</v>
      </c>
      <c r="Q82" s="95">
        <f t="shared" si="8"/>
        <v>0</v>
      </c>
      <c r="R82" s="95">
        <f t="shared" si="8"/>
        <v>65974</v>
      </c>
      <c r="S82" s="95">
        <f t="shared" si="8"/>
        <v>0</v>
      </c>
      <c r="T82" s="95">
        <f t="shared" si="8"/>
        <v>0</v>
      </c>
      <c r="U82" s="95" t="e">
        <f t="shared" si="8"/>
        <v>#REF!</v>
      </c>
      <c r="V82" s="95" t="e">
        <f t="shared" si="8"/>
        <v>#REF!</v>
      </c>
      <c r="W82" s="95">
        <f t="shared" si="8"/>
        <v>0</v>
      </c>
      <c r="X82" s="95">
        <f t="shared" si="8"/>
        <v>0</v>
      </c>
      <c r="Y82" s="95">
        <f t="shared" si="8"/>
        <v>0</v>
      </c>
      <c r="Z82" s="95" t="e">
        <f t="shared" si="8"/>
        <v>#REF!</v>
      </c>
      <c r="AA82" s="95">
        <f t="shared" si="8"/>
        <v>0</v>
      </c>
      <c r="AB82" s="95">
        <f t="shared" si="8"/>
        <v>0</v>
      </c>
      <c r="AC82" s="95">
        <f t="shared" si="8"/>
        <v>0</v>
      </c>
      <c r="AD82" s="95">
        <f t="shared" si="8"/>
        <v>0</v>
      </c>
      <c r="AE82" s="95" t="e">
        <f t="shared" si="8"/>
        <v>#REF!</v>
      </c>
      <c r="AF82" s="95" t="e">
        <f t="shared" si="8"/>
        <v>#REF!</v>
      </c>
      <c r="AG82" s="95" t="e">
        <f t="shared" si="8"/>
        <v>#REF!</v>
      </c>
      <c r="AH82" s="95">
        <f t="shared" si="8"/>
        <v>0</v>
      </c>
      <c r="AI82" s="95">
        <f>SUM(AI8:AI79)</f>
        <v>119816</v>
      </c>
      <c r="AJ82" s="95">
        <f t="shared" ref="AJ82:AW82" si="9">SUM(AJ8:AJ79)</f>
        <v>2684</v>
      </c>
      <c r="AK82" s="95">
        <f t="shared" si="9"/>
        <v>101636</v>
      </c>
      <c r="AL82" s="95">
        <f t="shared" si="9"/>
        <v>65996</v>
      </c>
      <c r="AM82" s="95">
        <f t="shared" si="9"/>
        <v>44155</v>
      </c>
      <c r="AN82" s="95">
        <f t="shared" si="9"/>
        <v>62748</v>
      </c>
      <c r="AO82" s="95">
        <f t="shared" si="9"/>
        <v>2800</v>
      </c>
      <c r="AP82" s="95">
        <f t="shared" si="9"/>
        <v>25454</v>
      </c>
      <c r="AQ82" s="95">
        <f t="shared" si="9"/>
        <v>112270</v>
      </c>
      <c r="AR82" s="95">
        <f t="shared" si="9"/>
        <v>26957</v>
      </c>
      <c r="AS82" s="95">
        <f t="shared" si="9"/>
        <v>0</v>
      </c>
      <c r="AT82" s="95">
        <f t="shared" si="9"/>
        <v>0</v>
      </c>
      <c r="AU82" s="95">
        <f t="shared" si="9"/>
        <v>0</v>
      </c>
      <c r="AV82" s="95">
        <f t="shared" si="9"/>
        <v>0</v>
      </c>
      <c r="AW82" s="95">
        <f t="shared" si="9"/>
        <v>0</v>
      </c>
    </row>
  </sheetData>
  <customSheetViews>
    <customSheetView guid="{4499D588-D746-460C-B784-E74856D3B233}" scale="80" hiddenRows="1" topLeftCell="A4">
      <pane xSplit="2" ySplit="6" topLeftCell="C11" activePane="bottomRight" state="frozen"/>
      <selection pane="bottomRight" activeCell="U4" sqref="U4:AD4"/>
      <pageMargins left="0.7" right="0.7" top="0.75" bottom="0.75" header="0.3" footer="0.3"/>
      <pageSetup paperSize="9" orientation="portrait" r:id="rId1"/>
    </customSheetView>
    <customSheetView guid="{6BD6499E-5662-4CC5-8D7A-C6B3594CACB9}" scale="80">
      <pane xSplit="2" ySplit="4" topLeftCell="C5" activePane="bottomRight" state="frozen"/>
      <selection pane="bottomRight" activeCell="K12" sqref="K12"/>
      <pageMargins left="0.7" right="0.7" top="0.75" bottom="0.75" header="0.3" footer="0.3"/>
      <pageSetup paperSize="9" orientation="portrait" r:id="rId2"/>
    </customSheetView>
    <customSheetView guid="{FDEAECBE-33AC-40ED-8C2A-9D7FD7B54355}" scale="70">
      <pane xSplit="2" ySplit="7" topLeftCell="C8" activePane="bottomRight" state="frozen"/>
      <selection pane="bottomRight" activeCell="AE8" sqref="AE8:AG81"/>
      <pageMargins left="0.7" right="0.7" top="0.75" bottom="0.75" header="0.3" footer="0.3"/>
      <pageSetup paperSize="9" orientation="portrait" r:id="rId3"/>
    </customSheetView>
  </customSheetViews>
  <mergeCells count="26">
    <mergeCell ref="A4:A7"/>
    <mergeCell ref="B4:B7"/>
    <mergeCell ref="C4:E5"/>
    <mergeCell ref="F4:F7"/>
    <mergeCell ref="G4:J6"/>
    <mergeCell ref="AN6:AR6"/>
    <mergeCell ref="K4:N6"/>
    <mergeCell ref="C6:C7"/>
    <mergeCell ref="D6:D7"/>
    <mergeCell ref="E6:E7"/>
    <mergeCell ref="A82:B82"/>
    <mergeCell ref="AS6:AW6"/>
    <mergeCell ref="O4:Q6"/>
    <mergeCell ref="R4:T6"/>
    <mergeCell ref="U4:AD4"/>
    <mergeCell ref="AE4:AH6"/>
    <mergeCell ref="AI4:AW5"/>
    <mergeCell ref="U5:U7"/>
    <mergeCell ref="V5:Y5"/>
    <mergeCell ref="Z5:Z7"/>
    <mergeCell ref="AA5:AD5"/>
    <mergeCell ref="V6:V7"/>
    <mergeCell ref="W6:Y6"/>
    <mergeCell ref="AA6:AA7"/>
    <mergeCell ref="AB6:AD6"/>
    <mergeCell ref="AI6:AM6"/>
  </mergeCells>
  <pageMargins left="0.7" right="0.7" top="0.75" bottom="0.75" header="0.3" footer="0.3"/>
  <pageSetup paperSize="9" orientation="portrait" r:id="rId4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99FF"/>
  </sheetPr>
  <dimension ref="A1:AH82"/>
  <sheetViews>
    <sheetView topLeftCell="A4" zoomScale="80" zoomScaleNormal="50" zoomScaleSheetLayoutView="40" workbookViewId="0">
      <pane xSplit="2" ySplit="4" topLeftCell="O8" activePane="bottomRight" state="frozen"/>
      <selection activeCell="N38" sqref="N38"/>
      <selection pane="topRight" activeCell="N38" sqref="N38"/>
      <selection pane="bottomLeft" activeCell="N38" sqref="N38"/>
      <selection pane="bottomRight" activeCell="N38" sqref="N38"/>
    </sheetView>
  </sheetViews>
  <sheetFormatPr defaultRowHeight="15" x14ac:dyDescent="0.25"/>
  <cols>
    <col min="1" max="1" width="3" style="1" bestFit="1" customWidth="1"/>
    <col min="2" max="2" width="45.7109375" style="1" customWidth="1"/>
    <col min="3" max="5" width="9.140625" style="1"/>
    <col min="6" max="6" width="14.5703125" style="1" customWidth="1"/>
    <col min="7" max="7" width="15.42578125" style="1" customWidth="1"/>
    <col min="8" max="8" width="15.5703125" style="1" customWidth="1"/>
    <col min="9" max="9" width="13.28515625" style="1" customWidth="1"/>
    <col min="10" max="10" width="14" style="1" customWidth="1"/>
    <col min="11" max="11" width="16.42578125" style="1" customWidth="1"/>
    <col min="12" max="12" width="13.28515625" style="1" customWidth="1"/>
    <col min="13" max="13" width="15.5703125" style="1" customWidth="1"/>
    <col min="14" max="14" width="14.85546875" style="1" customWidth="1"/>
    <col min="15" max="16" width="15.28515625" style="1" customWidth="1"/>
    <col min="17" max="17" width="14.7109375" style="1" customWidth="1"/>
    <col min="18" max="18" width="13.140625" style="1" customWidth="1"/>
    <col min="19" max="20" width="12.140625" style="1" customWidth="1"/>
    <col min="21" max="21" width="13.5703125" style="1" customWidth="1"/>
    <col min="22" max="22" width="14.85546875" style="1" customWidth="1"/>
    <col min="23" max="23" width="12.28515625" style="1" customWidth="1"/>
    <col min="24" max="24" width="11" style="1" customWidth="1"/>
    <col min="25" max="25" width="18.28515625" style="1" customWidth="1"/>
    <col min="26" max="26" width="12.140625" style="1" customWidth="1"/>
    <col min="27" max="27" width="14.7109375" style="1" customWidth="1"/>
    <col min="28" max="29" width="12.140625" style="1" customWidth="1"/>
    <col min="30" max="30" width="15.140625" style="1" customWidth="1"/>
    <col min="31" max="31" width="15" style="1" customWidth="1"/>
    <col min="32" max="32" width="13.28515625" style="1" customWidth="1"/>
    <col min="33" max="33" width="15" style="1" customWidth="1"/>
    <col min="34" max="34" width="10.140625" style="1" customWidth="1"/>
    <col min="35" max="16384" width="9.140625" style="1"/>
  </cols>
  <sheetData>
    <row r="1" spans="1:34" hidden="1" x14ac:dyDescent="0.25"/>
    <row r="2" spans="1:34" hidden="1" x14ac:dyDescent="0.25"/>
    <row r="3" spans="1:34" hidden="1" x14ac:dyDescent="0.25"/>
    <row r="4" spans="1:34" s="68" customFormat="1" x14ac:dyDescent="0.25">
      <c r="A4" s="284" t="s">
        <v>52</v>
      </c>
      <c r="B4" s="284" t="s">
        <v>0</v>
      </c>
      <c r="C4" s="295" t="s">
        <v>53</v>
      </c>
      <c r="D4" s="295"/>
      <c r="E4" s="295"/>
      <c r="F4" s="339" t="s">
        <v>69</v>
      </c>
      <c r="G4" s="339"/>
      <c r="H4" s="339"/>
      <c r="I4" s="339"/>
      <c r="J4" s="295" t="s">
        <v>115</v>
      </c>
      <c r="K4" s="295"/>
      <c r="L4" s="295"/>
      <c r="M4" s="295"/>
      <c r="N4" s="295" t="s">
        <v>116</v>
      </c>
      <c r="O4" s="295"/>
      <c r="P4" s="295"/>
      <c r="Q4" s="295" t="s">
        <v>117</v>
      </c>
      <c r="R4" s="295"/>
      <c r="S4" s="295"/>
      <c r="T4" s="284" t="s">
        <v>118</v>
      </c>
      <c r="U4" s="284"/>
      <c r="V4" s="284"/>
      <c r="W4" s="284"/>
      <c r="X4" s="284"/>
      <c r="Y4" s="284"/>
      <c r="Z4" s="284"/>
      <c r="AA4" s="284"/>
      <c r="AB4" s="284"/>
      <c r="AC4" s="284"/>
      <c r="AD4" s="295" t="s">
        <v>119</v>
      </c>
      <c r="AE4" s="295"/>
      <c r="AF4" s="295"/>
      <c r="AG4" s="295"/>
    </row>
    <row r="5" spans="1:34" s="68" customFormat="1" x14ac:dyDescent="0.25">
      <c r="A5" s="284"/>
      <c r="B5" s="284"/>
      <c r="C5" s="295"/>
      <c r="D5" s="295"/>
      <c r="E5" s="295"/>
      <c r="F5" s="339"/>
      <c r="G5" s="339"/>
      <c r="H5" s="339"/>
      <c r="I5" s="339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 t="str">
        <f>F7</f>
        <v>План 2021 год (ПР № 11)</v>
      </c>
      <c r="U5" s="284" t="s">
        <v>200</v>
      </c>
      <c r="V5" s="284"/>
      <c r="W5" s="284"/>
      <c r="X5" s="284"/>
      <c r="Y5" s="295" t="s">
        <v>201</v>
      </c>
      <c r="Z5" s="284" t="s">
        <v>189</v>
      </c>
      <c r="AA5" s="284"/>
      <c r="AB5" s="284"/>
      <c r="AC5" s="284"/>
      <c r="AD5" s="295"/>
      <c r="AE5" s="295"/>
      <c r="AF5" s="295"/>
      <c r="AG5" s="295"/>
    </row>
    <row r="6" spans="1:34" x14ac:dyDescent="0.25">
      <c r="A6" s="284"/>
      <c r="B6" s="284"/>
      <c r="C6" s="284" t="s">
        <v>37</v>
      </c>
      <c r="D6" s="284" t="s">
        <v>8</v>
      </c>
      <c r="E6" s="284" t="s">
        <v>9</v>
      </c>
      <c r="F6" s="339"/>
      <c r="G6" s="339"/>
      <c r="H6" s="339"/>
      <c r="I6" s="339"/>
      <c r="J6" s="295"/>
      <c r="K6" s="295"/>
      <c r="L6" s="295"/>
      <c r="M6" s="295"/>
      <c r="N6" s="295"/>
      <c r="O6" s="295"/>
      <c r="P6" s="295"/>
      <c r="Q6" s="295"/>
      <c r="R6" s="295"/>
      <c r="S6" s="295"/>
      <c r="T6" s="295"/>
      <c r="U6" s="295" t="s">
        <v>70</v>
      </c>
      <c r="V6" s="295" t="s">
        <v>56</v>
      </c>
      <c r="W6" s="295"/>
      <c r="X6" s="295"/>
      <c r="Y6" s="295"/>
      <c r="Z6" s="295" t="s">
        <v>70</v>
      </c>
      <c r="AA6" s="295" t="s">
        <v>56</v>
      </c>
      <c r="AB6" s="295"/>
      <c r="AC6" s="295"/>
      <c r="AD6" s="295"/>
      <c r="AE6" s="295"/>
      <c r="AF6" s="295"/>
      <c r="AG6" s="295"/>
    </row>
    <row r="7" spans="1:34" ht="60" x14ac:dyDescent="0.25">
      <c r="A7" s="284"/>
      <c r="B7" s="284"/>
      <c r="C7" s="284"/>
      <c r="D7" s="284"/>
      <c r="E7" s="284"/>
      <c r="F7" s="91" t="str">
        <f>'ПЭ - АПП - Посещения'!G7</f>
        <v>План 2021 год (ПР № 11)</v>
      </c>
      <c r="G7" s="91" t="str">
        <f>'ПЭ - АПП - Посещения'!H7</f>
        <v>Прогнозное исполнение 2021 год (факт 9 мес. на год)</v>
      </c>
      <c r="H7" s="91" t="str">
        <f>'ПЭ - АПП - Посещения'!I7</f>
        <v>Согласованный на защите</v>
      </c>
      <c r="I7" s="91" t="str">
        <f>'ПЭ - АПП - Посещения'!J7</f>
        <v>План 2022 год</v>
      </c>
      <c r="J7" s="91" t="str">
        <f>F7</f>
        <v>План 2021 год (ПР № 11)</v>
      </c>
      <c r="K7" s="91" t="str">
        <f t="shared" ref="K7:M7" si="0">G7</f>
        <v>Прогнозное исполнение 2021 год (факт 9 мес. на год)</v>
      </c>
      <c r="L7" s="91" t="str">
        <f t="shared" si="0"/>
        <v>Согласованный на защите</v>
      </c>
      <c r="M7" s="91" t="str">
        <f t="shared" si="0"/>
        <v>План 2022 год</v>
      </c>
      <c r="N7" s="89" t="s">
        <v>195</v>
      </c>
      <c r="O7" s="89" t="s">
        <v>198</v>
      </c>
      <c r="P7" s="89" t="s">
        <v>197</v>
      </c>
      <c r="Q7" s="89" t="s">
        <v>195</v>
      </c>
      <c r="R7" s="89" t="s">
        <v>198</v>
      </c>
      <c r="S7" s="89" t="s">
        <v>197</v>
      </c>
      <c r="T7" s="295"/>
      <c r="U7" s="295"/>
      <c r="V7" s="164" t="s">
        <v>59</v>
      </c>
      <c r="W7" s="164" t="s">
        <v>60</v>
      </c>
      <c r="X7" s="164" t="s">
        <v>61</v>
      </c>
      <c r="Y7" s="295"/>
      <c r="Z7" s="295"/>
      <c r="AA7" s="89" t="s">
        <v>59</v>
      </c>
      <c r="AB7" s="89" t="s">
        <v>60</v>
      </c>
      <c r="AC7" s="89" t="s">
        <v>61</v>
      </c>
      <c r="AD7" s="91" t="str">
        <f>Q7</f>
        <v>План 2021 год (ПР № 11)</v>
      </c>
      <c r="AE7" s="91" t="str">
        <f>R7</f>
        <v>Прогнозное исполнение 2021 год</v>
      </c>
      <c r="AF7" s="91" t="s">
        <v>58</v>
      </c>
      <c r="AG7" s="91" t="s">
        <v>197</v>
      </c>
    </row>
    <row r="8" spans="1:34" ht="30" x14ac:dyDescent="0.25">
      <c r="A8" s="7">
        <f>'ПЭ - АПП - Посещения'!A8</f>
        <v>1</v>
      </c>
      <c r="B8" s="29" t="str">
        <f>'ПЭ - АПП - Посещения'!B8</f>
        <v xml:space="preserve">ОГБУЗ «Костромская областная клиническая больница имени Королева Е. И.» </v>
      </c>
      <c r="C8" s="8">
        <f>'ПЭ - АПП'!C8</f>
        <v>0</v>
      </c>
      <c r="D8" s="8">
        <f>'ПЭ - АПП'!D8</f>
        <v>0</v>
      </c>
      <c r="E8" s="8">
        <f>'ПЭ - АПП'!E8</f>
        <v>0</v>
      </c>
      <c r="F8" s="8" t="e">
        <f>Обращения!#REF!</f>
        <v>#REF!</v>
      </c>
      <c r="G8" s="8" t="e">
        <f>ROUND((Обращения!#REF!/9*12),0)</f>
        <v>#REF!</v>
      </c>
      <c r="H8" s="8" t="e">
        <f>Обращения!#REF!</f>
        <v>#REF!</v>
      </c>
      <c r="I8" s="8"/>
      <c r="J8" s="8" t="e">
        <f>Обращения!#REF!</f>
        <v>#REF!</v>
      </c>
      <c r="K8" s="8" t="e">
        <f>ROUND((Обращения!#REF!/9*12),0)</f>
        <v>#REF!</v>
      </c>
      <c r="L8" s="8" t="e">
        <f>Обращения!#REF!</f>
        <v>#REF!</v>
      </c>
      <c r="M8" s="8"/>
      <c r="N8" s="8">
        <v>686</v>
      </c>
      <c r="O8" s="8"/>
      <c r="P8" s="8"/>
      <c r="Q8" s="8"/>
      <c r="R8" s="8"/>
      <c r="S8" s="8"/>
      <c r="T8" s="8" t="e">
        <f>Обращения!#REF!</f>
        <v>#REF!</v>
      </c>
      <c r="U8" s="8" t="e">
        <f>ROUND((Обращения!#REF!/9*12),0)</f>
        <v>#REF!</v>
      </c>
      <c r="V8" s="8"/>
      <c r="W8" s="8"/>
      <c r="X8" s="8"/>
      <c r="Y8" s="8" t="e">
        <f>Обращения!#REF!</f>
        <v>#REF!</v>
      </c>
      <c r="Z8" s="8"/>
      <c r="AA8" s="8"/>
      <c r="AB8" s="8"/>
      <c r="AC8" s="8"/>
      <c r="AD8" s="8" t="e">
        <f>Обращения!#REF!</f>
        <v>#REF!</v>
      </c>
      <c r="AE8" s="8" t="e">
        <f>ROUND((Обращения!#REF!/9*12),0)</f>
        <v>#REF!</v>
      </c>
      <c r="AF8" s="8" t="e">
        <f>Обращения!#REF!</f>
        <v>#REF!</v>
      </c>
      <c r="AG8" s="8"/>
      <c r="AH8" s="61"/>
    </row>
    <row r="9" spans="1:34" ht="30" x14ac:dyDescent="0.25">
      <c r="A9" s="7">
        <f>'ПЭ - АПП - Посещения'!A9</f>
        <v>2</v>
      </c>
      <c r="B9" s="29" t="str">
        <f>'ПЭ - АПП - Посещения'!B9</f>
        <v xml:space="preserve">ОГБУЗ «Костромская областная детская больница» </v>
      </c>
      <c r="C9" s="8">
        <f>'ПЭ - АПП'!C9</f>
        <v>0</v>
      </c>
      <c r="D9" s="8">
        <f>'ПЭ - АПП'!D9</f>
        <v>0</v>
      </c>
      <c r="E9" s="8">
        <f>'ПЭ - АПП'!E9</f>
        <v>0</v>
      </c>
      <c r="F9" s="8" t="e">
        <f>Обращения!#REF!</f>
        <v>#REF!</v>
      </c>
      <c r="G9" s="8" t="e">
        <f>ROUND((Обращения!#REF!/9*12),0)</f>
        <v>#REF!</v>
      </c>
      <c r="H9" s="8" t="e">
        <f>Обращения!#REF!</f>
        <v>#REF!</v>
      </c>
      <c r="I9" s="8"/>
      <c r="J9" s="8" t="e">
        <f>Обращения!#REF!</f>
        <v>#REF!</v>
      </c>
      <c r="K9" s="8" t="e">
        <f>ROUND((Обращения!#REF!/9*12),0)</f>
        <v>#REF!</v>
      </c>
      <c r="L9" s="8" t="e">
        <f>Обращения!#REF!</f>
        <v>#REF!</v>
      </c>
      <c r="M9" s="8"/>
      <c r="N9" s="8">
        <v>15</v>
      </c>
      <c r="O9" s="8"/>
      <c r="P9" s="8"/>
      <c r="Q9" s="8"/>
      <c r="R9" s="8"/>
      <c r="S9" s="8"/>
      <c r="T9" s="8" t="e">
        <f>Обращения!#REF!</f>
        <v>#REF!</v>
      </c>
      <c r="U9" s="8" t="e">
        <f>ROUND((Обращения!#REF!/9*12),0)</f>
        <v>#REF!</v>
      </c>
      <c r="V9" s="8"/>
      <c r="W9" s="8"/>
      <c r="X9" s="8"/>
      <c r="Y9" s="8" t="e">
        <f>Обращения!#REF!</f>
        <v>#REF!</v>
      </c>
      <c r="Z9" s="8"/>
      <c r="AA9" s="8"/>
      <c r="AB9" s="8"/>
      <c r="AC9" s="8"/>
      <c r="AD9" s="8" t="e">
        <f>Обращения!#REF!</f>
        <v>#REF!</v>
      </c>
      <c r="AE9" s="8" t="e">
        <f>ROUND((Обращения!#REF!/9*12),0)</f>
        <v>#REF!</v>
      </c>
      <c r="AF9" s="8" t="e">
        <f>Обращения!#REF!</f>
        <v>#REF!</v>
      </c>
      <c r="AG9" s="10"/>
      <c r="AH9" s="61"/>
    </row>
    <row r="10" spans="1:34" ht="30" x14ac:dyDescent="0.25">
      <c r="A10" s="7">
        <f>'ПЭ - АПП - Посещения'!A10</f>
        <v>3</v>
      </c>
      <c r="B10" s="29" t="str">
        <f>'ПЭ - АПП - Посещения'!B10</f>
        <v xml:space="preserve">ОГБУЗ «Костромской областной госпиталь для ветеранов войн» </v>
      </c>
      <c r="C10" s="8">
        <f>'ПЭ - АПП'!C10</f>
        <v>0</v>
      </c>
      <c r="D10" s="8">
        <f>'ПЭ - АПП'!D10</f>
        <v>0</v>
      </c>
      <c r="E10" s="8">
        <f>'ПЭ - АПП'!E10</f>
        <v>0</v>
      </c>
      <c r="F10" s="8" t="e">
        <f>Обращения!#REF!</f>
        <v>#REF!</v>
      </c>
      <c r="G10" s="8" t="e">
        <f>ROUND((Обращения!#REF!/9*12),0)</f>
        <v>#REF!</v>
      </c>
      <c r="H10" s="8" t="e">
        <f>Обращения!#REF!</f>
        <v>#REF!</v>
      </c>
      <c r="I10" s="8"/>
      <c r="J10" s="8" t="e">
        <f>Обращения!#REF!</f>
        <v>#REF!</v>
      </c>
      <c r="K10" s="8" t="e">
        <f>ROUND((Обращения!#REF!/9*12),0)</f>
        <v>#REF!</v>
      </c>
      <c r="L10" s="8" t="e">
        <f>Обращения!#REF!</f>
        <v>#REF!</v>
      </c>
      <c r="M10" s="8"/>
      <c r="N10" s="8">
        <v>1458</v>
      </c>
      <c r="O10" s="8"/>
      <c r="P10" s="8"/>
      <c r="Q10" s="8"/>
      <c r="R10" s="8"/>
      <c r="S10" s="8"/>
      <c r="T10" s="8" t="e">
        <f>Обращения!#REF!</f>
        <v>#REF!</v>
      </c>
      <c r="U10" s="8" t="e">
        <f>ROUND((Обращения!#REF!/9*12),0)</f>
        <v>#REF!</v>
      </c>
      <c r="V10" s="8"/>
      <c r="W10" s="8"/>
      <c r="X10" s="8"/>
      <c r="Y10" s="8" t="e">
        <f>Обращения!#REF!</f>
        <v>#REF!</v>
      </c>
      <c r="Z10" s="8"/>
      <c r="AA10" s="8"/>
      <c r="AB10" s="8"/>
      <c r="AC10" s="8"/>
      <c r="AD10" s="8" t="e">
        <f>Обращения!#REF!</f>
        <v>#REF!</v>
      </c>
      <c r="AE10" s="8" t="e">
        <f>ROUND((Обращения!#REF!/9*12),0)</f>
        <v>#REF!</v>
      </c>
      <c r="AF10" s="8" t="e">
        <f>Обращения!#REF!</f>
        <v>#REF!</v>
      </c>
      <c r="AG10" s="8"/>
      <c r="AH10" s="61"/>
    </row>
    <row r="11" spans="1:34" ht="30" x14ac:dyDescent="0.25">
      <c r="A11" s="7">
        <f>'ПЭ - АПП - Посещения'!A11</f>
        <v>4</v>
      </c>
      <c r="B11" s="29" t="str">
        <f>'ПЭ - АПП - Посещения'!B11</f>
        <v xml:space="preserve">ОГБУЗ «Костромской клинический онкологический диспансер» </v>
      </c>
      <c r="C11" s="8">
        <f>'ПЭ - АПП'!C11</f>
        <v>0</v>
      </c>
      <c r="D11" s="8">
        <f>'ПЭ - АПП'!D11</f>
        <v>0</v>
      </c>
      <c r="E11" s="8">
        <f>'ПЭ - АПП'!E11</f>
        <v>0</v>
      </c>
      <c r="F11" s="8" t="e">
        <f>Обращения!#REF!</f>
        <v>#REF!</v>
      </c>
      <c r="G11" s="8" t="e">
        <f>ROUND((Обращения!#REF!/9*12),0)</f>
        <v>#REF!</v>
      </c>
      <c r="H11" s="8" t="e">
        <f>Обращения!#REF!</f>
        <v>#REF!</v>
      </c>
      <c r="I11" s="8"/>
      <c r="J11" s="8" t="e">
        <f>Обращения!#REF!</f>
        <v>#REF!</v>
      </c>
      <c r="K11" s="8" t="e">
        <f>ROUND((Обращения!#REF!/9*12),0)</f>
        <v>#REF!</v>
      </c>
      <c r="L11" s="8" t="e">
        <f>Обращения!#REF!</f>
        <v>#REF!</v>
      </c>
      <c r="M11" s="8"/>
      <c r="N11" s="8">
        <v>36</v>
      </c>
      <c r="O11" s="8"/>
      <c r="P11" s="8"/>
      <c r="Q11" s="8">
        <v>2290</v>
      </c>
      <c r="R11" s="8"/>
      <c r="S11" s="8"/>
      <c r="T11" s="8" t="e">
        <f>Обращения!#REF!</f>
        <v>#REF!</v>
      </c>
      <c r="U11" s="8" t="e">
        <f>ROUND((Обращения!#REF!/9*12),0)</f>
        <v>#REF!</v>
      </c>
      <c r="V11" s="8"/>
      <c r="W11" s="8"/>
      <c r="X11" s="8"/>
      <c r="Y11" s="8" t="e">
        <f>Обращения!#REF!</f>
        <v>#REF!</v>
      </c>
      <c r="Z11" s="8"/>
      <c r="AA11" s="8"/>
      <c r="AB11" s="8"/>
      <c r="AC11" s="8"/>
      <c r="AD11" s="8" t="e">
        <f>Обращения!#REF!</f>
        <v>#REF!</v>
      </c>
      <c r="AE11" s="8" t="e">
        <f>ROUND((Обращения!#REF!/9*12),0)</f>
        <v>#REF!</v>
      </c>
      <c r="AF11" s="8" t="e">
        <f>Обращения!#REF!</f>
        <v>#REF!</v>
      </c>
      <c r="AG11" s="8"/>
      <c r="AH11" s="61"/>
    </row>
    <row r="12" spans="1:34" ht="30" x14ac:dyDescent="0.25">
      <c r="A12" s="7">
        <f>'ПЭ - АПП - Посещения'!A12</f>
        <v>5</v>
      </c>
      <c r="B12" s="29" t="str">
        <f>'ПЭ - АПП - Посещения'!B12</f>
        <v>ОГБУЗ «Костромская областная стоматологическая поликлиника»</v>
      </c>
      <c r="C12" s="8">
        <f>'ПЭ - АПП'!C12</f>
        <v>0</v>
      </c>
      <c r="D12" s="8">
        <f>'ПЭ - АПП'!D12</f>
        <v>0</v>
      </c>
      <c r="E12" s="8">
        <f>'ПЭ - АПП'!E12</f>
        <v>0</v>
      </c>
      <c r="F12" s="8" t="e">
        <f>Обращения!#REF!</f>
        <v>#REF!</v>
      </c>
      <c r="G12" s="8" t="e">
        <f>ROUND((Обращения!#REF!/9*12),0)</f>
        <v>#REF!</v>
      </c>
      <c r="H12" s="8" t="e">
        <f>Обращения!#REF!</f>
        <v>#REF!</v>
      </c>
      <c r="I12" s="8"/>
      <c r="J12" s="8" t="e">
        <f>Обращения!#REF!</f>
        <v>#REF!</v>
      </c>
      <c r="K12" s="8" t="e">
        <f>ROUND((Обращения!#REF!/9*12),0)</f>
        <v>#REF!</v>
      </c>
      <c r="L12" s="8" t="e">
        <f>Обращения!#REF!</f>
        <v>#REF!</v>
      </c>
      <c r="M12" s="8"/>
      <c r="N12" s="8"/>
      <c r="O12" s="8"/>
      <c r="P12" s="8"/>
      <c r="Q12" s="8"/>
      <c r="R12" s="8"/>
      <c r="S12" s="8"/>
      <c r="T12" s="8" t="e">
        <f>Обращения!#REF!</f>
        <v>#REF!</v>
      </c>
      <c r="U12" s="8" t="e">
        <f>ROUND((Обращения!#REF!/9*12),0)</f>
        <v>#REF!</v>
      </c>
      <c r="V12" s="8"/>
      <c r="W12" s="8"/>
      <c r="X12" s="8"/>
      <c r="Y12" s="8" t="e">
        <f>Обращения!#REF!</f>
        <v>#REF!</v>
      </c>
      <c r="Z12" s="8"/>
      <c r="AA12" s="8"/>
      <c r="AB12" s="8"/>
      <c r="AC12" s="8"/>
      <c r="AD12" s="8" t="e">
        <f>Обращения!#REF!</f>
        <v>#REF!</v>
      </c>
      <c r="AE12" s="8" t="e">
        <f>ROUND((Обращения!#REF!/9*12),0)</f>
        <v>#REF!</v>
      </c>
      <c r="AF12" s="8" t="e">
        <f>Обращения!#REF!</f>
        <v>#REF!</v>
      </c>
      <c r="AG12" s="8"/>
      <c r="AH12" s="61"/>
    </row>
    <row r="13" spans="1:34" ht="45" x14ac:dyDescent="0.25">
      <c r="A13" s="7">
        <f>'ПЭ - АПП - Посещения'!A13</f>
        <v>6</v>
      </c>
      <c r="B13" s="29" t="str">
        <f>'ПЭ - АПП - Посещения'!B13</f>
        <v xml:space="preserve">ОГБУЗ «Костромской центр специализированных видов медицинской помощи» </v>
      </c>
      <c r="C13" s="8">
        <f>'ПЭ - АПП'!C13</f>
        <v>0</v>
      </c>
      <c r="D13" s="8">
        <f>'ПЭ - АПП'!D13</f>
        <v>0</v>
      </c>
      <c r="E13" s="8">
        <f>'ПЭ - АПП'!E13</f>
        <v>0</v>
      </c>
      <c r="F13" s="8" t="e">
        <f>Обращения!#REF!</f>
        <v>#REF!</v>
      </c>
      <c r="G13" s="8" t="e">
        <f>ROUND((Обращения!#REF!/9*12),0)</f>
        <v>#REF!</v>
      </c>
      <c r="H13" s="8" t="e">
        <f>Обращения!#REF!</f>
        <v>#REF!</v>
      </c>
      <c r="I13" s="8"/>
      <c r="J13" s="8" t="e">
        <f>Обращения!#REF!</f>
        <v>#REF!</v>
      </c>
      <c r="K13" s="8" t="e">
        <f>ROUND((Обращения!#REF!/9*12),0)</f>
        <v>#REF!</v>
      </c>
      <c r="L13" s="8" t="e">
        <f>Обращения!#REF!</f>
        <v>#REF!</v>
      </c>
      <c r="M13" s="8"/>
      <c r="N13" s="8"/>
      <c r="O13" s="8"/>
      <c r="P13" s="8"/>
      <c r="Q13" s="8"/>
      <c r="R13" s="8"/>
      <c r="S13" s="8"/>
      <c r="T13" s="8" t="e">
        <f>Обращения!#REF!</f>
        <v>#REF!</v>
      </c>
      <c r="U13" s="8" t="e">
        <f>ROUND((Обращения!#REF!/9*12),0)</f>
        <v>#REF!</v>
      </c>
      <c r="V13" s="8"/>
      <c r="W13" s="8"/>
      <c r="X13" s="8"/>
      <c r="Y13" s="8" t="e">
        <f>Обращения!#REF!</f>
        <v>#REF!</v>
      </c>
      <c r="Z13" s="8"/>
      <c r="AA13" s="8"/>
      <c r="AB13" s="8"/>
      <c r="AC13" s="8"/>
      <c r="AD13" s="8" t="e">
        <f>Обращения!#REF!</f>
        <v>#REF!</v>
      </c>
      <c r="AE13" s="8" t="e">
        <f>ROUND((Обращения!#REF!/9*12),0)</f>
        <v>#REF!</v>
      </c>
      <c r="AF13" s="8" t="e">
        <f>Обращения!#REF!</f>
        <v>#REF!</v>
      </c>
      <c r="AG13" s="8"/>
      <c r="AH13" s="61"/>
    </row>
    <row r="14" spans="1:34" ht="45" x14ac:dyDescent="0.25">
      <c r="A14" s="7">
        <f>'ПЭ - АПП - Посещения'!A14</f>
        <v>7</v>
      </c>
      <c r="B14" s="29" t="str">
        <f>'ПЭ - АПП - Посещения'!B14</f>
        <v>ОГБУЗ «Центр специализированной помощи по профилактике и борьбе с инфекционными заболеваниями»</v>
      </c>
      <c r="C14" s="8">
        <f>'ПЭ - АПП'!C14</f>
        <v>0</v>
      </c>
      <c r="D14" s="8">
        <f>'ПЭ - АПП'!D14</f>
        <v>0</v>
      </c>
      <c r="E14" s="8">
        <f>'ПЭ - АПП'!E14</f>
        <v>0</v>
      </c>
      <c r="F14" s="8" t="e">
        <f>Обращения!#REF!</f>
        <v>#REF!</v>
      </c>
      <c r="G14" s="8" t="e">
        <f>ROUND((Обращения!#REF!/9*12),0)</f>
        <v>#REF!</v>
      </c>
      <c r="H14" s="8" t="e">
        <f>Обращения!#REF!</f>
        <v>#REF!</v>
      </c>
      <c r="I14" s="8"/>
      <c r="J14" s="8" t="e">
        <f>Обращения!#REF!</f>
        <v>#REF!</v>
      </c>
      <c r="K14" s="8" t="e">
        <f>ROUND((Обращения!#REF!/9*12),0)</f>
        <v>#REF!</v>
      </c>
      <c r="L14" s="8" t="e">
        <f>Обращения!#REF!</f>
        <v>#REF!</v>
      </c>
      <c r="M14" s="8"/>
      <c r="N14" s="8"/>
      <c r="O14" s="8"/>
      <c r="P14" s="8"/>
      <c r="Q14" s="8"/>
      <c r="R14" s="8"/>
      <c r="S14" s="8"/>
      <c r="T14" s="8" t="e">
        <f>Обращения!#REF!</f>
        <v>#REF!</v>
      </c>
      <c r="U14" s="8" t="e">
        <f>ROUND((Обращения!#REF!/9*12),0)</f>
        <v>#REF!</v>
      </c>
      <c r="V14" s="8"/>
      <c r="W14" s="8"/>
      <c r="X14" s="8"/>
      <c r="Y14" s="8" t="e">
        <f>Обращения!#REF!</f>
        <v>#REF!</v>
      </c>
      <c r="Z14" s="8"/>
      <c r="AA14" s="8"/>
      <c r="AB14" s="8"/>
      <c r="AC14" s="8"/>
      <c r="AD14" s="8" t="e">
        <f>Обращения!#REF!</f>
        <v>#REF!</v>
      </c>
      <c r="AE14" s="8" t="e">
        <f>ROUND((Обращения!#REF!/9*12),0)</f>
        <v>#REF!</v>
      </c>
      <c r="AF14" s="8" t="e">
        <f>Обращения!#REF!</f>
        <v>#REF!</v>
      </c>
      <c r="AG14" s="8"/>
      <c r="AH14" s="61"/>
    </row>
    <row r="15" spans="1:34" x14ac:dyDescent="0.25">
      <c r="A15" s="7">
        <f>'ПЭ - АПП - Посещения'!A15</f>
        <v>8</v>
      </c>
      <c r="B15" s="29" t="str">
        <f>'ПЭ - АПП - Посещения'!B15</f>
        <v xml:space="preserve">ОГБУЗ «Городская больница г. Костромы» </v>
      </c>
      <c r="C15" s="8">
        <f>'ПЭ - АПП'!C15</f>
        <v>0</v>
      </c>
      <c r="D15" s="8">
        <f>'ПЭ - АПП'!D15</f>
        <v>0</v>
      </c>
      <c r="E15" s="8">
        <f>'ПЭ - АПП'!E15</f>
        <v>0</v>
      </c>
      <c r="F15" s="8" t="e">
        <f>Обращения!#REF!</f>
        <v>#REF!</v>
      </c>
      <c r="G15" s="8" t="e">
        <f>ROUND((Обращения!#REF!/9*12),0)</f>
        <v>#REF!</v>
      </c>
      <c r="H15" s="8" t="e">
        <f>Обращения!#REF!</f>
        <v>#REF!</v>
      </c>
      <c r="I15" s="8"/>
      <c r="J15" s="8" t="e">
        <f>Обращения!#REF!</f>
        <v>#REF!</v>
      </c>
      <c r="K15" s="8" t="e">
        <f>ROUND((Обращения!#REF!/9*12),0)</f>
        <v>#REF!</v>
      </c>
      <c r="L15" s="8" t="e">
        <f>Обращения!#REF!</f>
        <v>#REF!</v>
      </c>
      <c r="M15" s="8"/>
      <c r="N15" s="8">
        <v>1002</v>
      </c>
      <c r="O15" s="8"/>
      <c r="P15" s="8"/>
      <c r="Q15" s="8">
        <v>539</v>
      </c>
      <c r="R15" s="8"/>
      <c r="S15" s="8"/>
      <c r="T15" s="8" t="e">
        <f>Обращения!#REF!</f>
        <v>#REF!</v>
      </c>
      <c r="U15" s="8" t="e">
        <f>ROUND((Обращения!#REF!/9*12),0)</f>
        <v>#REF!</v>
      </c>
      <c r="V15" s="8"/>
      <c r="W15" s="8"/>
      <c r="X15" s="8"/>
      <c r="Y15" s="8" t="e">
        <f>Обращения!#REF!</f>
        <v>#REF!</v>
      </c>
      <c r="Z15" s="8"/>
      <c r="AA15" s="8"/>
      <c r="AB15" s="8"/>
      <c r="AC15" s="8"/>
      <c r="AD15" s="8" t="e">
        <f>Обращения!#REF!</f>
        <v>#REF!</v>
      </c>
      <c r="AE15" s="8" t="e">
        <f>ROUND((Обращения!#REF!/9*12),0)</f>
        <v>#REF!</v>
      </c>
      <c r="AF15" s="8" t="e">
        <f>Обращения!#REF!</f>
        <v>#REF!</v>
      </c>
      <c r="AG15" s="8"/>
      <c r="AH15" s="61"/>
    </row>
    <row r="16" spans="1:34" x14ac:dyDescent="0.25">
      <c r="A16" s="7">
        <f>'ПЭ - АПП - Посещения'!A16</f>
        <v>9</v>
      </c>
      <c r="B16" s="29" t="str">
        <f>'ПЭ - АПП - Посещения'!B16</f>
        <v xml:space="preserve">ОГБУЗ «Родильный дом г.Костромы» </v>
      </c>
      <c r="C16" s="8">
        <f>'ПЭ - АПП'!C16</f>
        <v>0</v>
      </c>
      <c r="D16" s="8">
        <f>'ПЭ - АПП'!D16</f>
        <v>0</v>
      </c>
      <c r="E16" s="8">
        <f>'ПЭ - АПП'!E16</f>
        <v>0</v>
      </c>
      <c r="F16" s="8" t="e">
        <f>Обращения!#REF!</f>
        <v>#REF!</v>
      </c>
      <c r="G16" s="8" t="e">
        <f>ROUND((Обращения!#REF!/9*12),0)</f>
        <v>#REF!</v>
      </c>
      <c r="H16" s="8" t="e">
        <f>Обращения!#REF!</f>
        <v>#REF!</v>
      </c>
      <c r="I16" s="8"/>
      <c r="J16" s="8" t="e">
        <f>Обращения!#REF!</f>
        <v>#REF!</v>
      </c>
      <c r="K16" s="8" t="e">
        <f>ROUND((Обращения!#REF!/9*12),0)</f>
        <v>#REF!</v>
      </c>
      <c r="L16" s="8" t="e">
        <f>Обращения!#REF!</f>
        <v>#REF!</v>
      </c>
      <c r="M16" s="8"/>
      <c r="N16" s="8">
        <v>7970</v>
      </c>
      <c r="O16" s="8"/>
      <c r="P16" s="8"/>
      <c r="Q16" s="8"/>
      <c r="R16" s="8"/>
      <c r="S16" s="8"/>
      <c r="T16" s="8" t="e">
        <f>Обращения!#REF!</f>
        <v>#REF!</v>
      </c>
      <c r="U16" s="8" t="e">
        <f>ROUND((Обращения!#REF!/9*12),0)</f>
        <v>#REF!</v>
      </c>
      <c r="V16" s="8"/>
      <c r="W16" s="8"/>
      <c r="X16" s="8"/>
      <c r="Y16" s="8" t="e">
        <f>Обращения!#REF!</f>
        <v>#REF!</v>
      </c>
      <c r="Z16" s="8"/>
      <c r="AA16" s="8"/>
      <c r="AB16" s="8"/>
      <c r="AC16" s="8"/>
      <c r="AD16" s="8" t="e">
        <f>Обращения!#REF!</f>
        <v>#REF!</v>
      </c>
      <c r="AE16" s="8" t="e">
        <f>ROUND((Обращения!#REF!/9*12),0)</f>
        <v>#REF!</v>
      </c>
      <c r="AF16" s="8" t="e">
        <f>Обращения!#REF!</f>
        <v>#REF!</v>
      </c>
      <c r="AG16" s="8"/>
      <c r="AH16" s="61"/>
    </row>
    <row r="17" spans="1:34" ht="30" x14ac:dyDescent="0.25">
      <c r="A17" s="7">
        <f>'ПЭ - АПП - Посещения'!A17</f>
        <v>10</v>
      </c>
      <c r="B17" s="29" t="str">
        <f>'ПЭ - АПП - Посещения'!B17</f>
        <v>ОГБУЗ  «Стоматологическая поликлиника № 1 города Костромы»</v>
      </c>
      <c r="C17" s="8">
        <f>'ПЭ - АПП'!C17</f>
        <v>0</v>
      </c>
      <c r="D17" s="8">
        <f>'ПЭ - АПП'!D17</f>
        <v>0</v>
      </c>
      <c r="E17" s="8">
        <f>'ПЭ - АПП'!E17</f>
        <v>0</v>
      </c>
      <c r="F17" s="8" t="e">
        <f>Обращения!#REF!</f>
        <v>#REF!</v>
      </c>
      <c r="G17" s="8" t="e">
        <f>ROUND((Обращения!#REF!/9*12),0)</f>
        <v>#REF!</v>
      </c>
      <c r="H17" s="8" t="e">
        <f>Обращения!#REF!</f>
        <v>#REF!</v>
      </c>
      <c r="I17" s="8"/>
      <c r="J17" s="8" t="e">
        <f>Обращения!#REF!</f>
        <v>#REF!</v>
      </c>
      <c r="K17" s="8" t="e">
        <f>ROUND((Обращения!#REF!/9*12),0)</f>
        <v>#REF!</v>
      </c>
      <c r="L17" s="8" t="e">
        <f>Обращения!#REF!</f>
        <v>#REF!</v>
      </c>
      <c r="M17" s="8"/>
      <c r="N17" s="8">
        <v>0</v>
      </c>
      <c r="O17" s="8"/>
      <c r="P17" s="8"/>
      <c r="Q17" s="8"/>
      <c r="R17" s="8"/>
      <c r="S17" s="8"/>
      <c r="T17" s="8" t="e">
        <f>Обращения!#REF!</f>
        <v>#REF!</v>
      </c>
      <c r="U17" s="8" t="e">
        <f>ROUND((Обращения!#REF!/9*12),0)</f>
        <v>#REF!</v>
      </c>
      <c r="V17" s="8"/>
      <c r="W17" s="8"/>
      <c r="X17" s="8"/>
      <c r="Y17" s="8" t="e">
        <f>Обращения!#REF!</f>
        <v>#REF!</v>
      </c>
      <c r="Z17" s="8"/>
      <c r="AA17" s="8"/>
      <c r="AB17" s="8"/>
      <c r="AC17" s="8"/>
      <c r="AD17" s="8" t="e">
        <f>Обращения!#REF!</f>
        <v>#REF!</v>
      </c>
      <c r="AE17" s="8" t="e">
        <f>ROUND((Обращения!#REF!/9*12),0)</f>
        <v>#REF!</v>
      </c>
      <c r="AF17" s="8" t="e">
        <f>Обращения!#REF!</f>
        <v>#REF!</v>
      </c>
      <c r="AG17" s="8"/>
      <c r="AH17" s="61"/>
    </row>
    <row r="18" spans="1:34" ht="45" x14ac:dyDescent="0.25">
      <c r="A18" s="7">
        <f>'ПЭ - АПП - Посещения'!A18</f>
        <v>11</v>
      </c>
      <c r="B18" s="29" t="str">
        <f>'ПЭ - АПП - Посещения'!B18</f>
        <v>ОГБУЗ «Костромская областная станция скорой медицинской помощи и медицины катастроф»</v>
      </c>
      <c r="C18" s="8">
        <f>'ПЭ - АПП'!C18</f>
        <v>0</v>
      </c>
      <c r="D18" s="8">
        <f>'ПЭ - АПП'!D18</f>
        <v>0</v>
      </c>
      <c r="E18" s="8">
        <f>'ПЭ - АПП'!E18</f>
        <v>0</v>
      </c>
      <c r="F18" s="8" t="e">
        <f>Обращения!#REF!</f>
        <v>#REF!</v>
      </c>
      <c r="G18" s="8" t="e">
        <f>ROUND((Обращения!#REF!/9*12),0)</f>
        <v>#REF!</v>
      </c>
      <c r="H18" s="8" t="e">
        <f>Обращения!#REF!</f>
        <v>#REF!</v>
      </c>
      <c r="I18" s="8"/>
      <c r="J18" s="8" t="e">
        <f>Обращения!#REF!</f>
        <v>#REF!</v>
      </c>
      <c r="K18" s="8" t="e">
        <f>ROUND((Обращения!#REF!/9*12),0)</f>
        <v>#REF!</v>
      </c>
      <c r="L18" s="8" t="e">
        <f>Обращения!#REF!</f>
        <v>#REF!</v>
      </c>
      <c r="M18" s="8"/>
      <c r="N18" s="8">
        <v>0</v>
      </c>
      <c r="O18" s="8"/>
      <c r="P18" s="8"/>
      <c r="Q18" s="8"/>
      <c r="R18" s="8"/>
      <c r="S18" s="8"/>
      <c r="T18" s="8" t="e">
        <f>Обращения!#REF!</f>
        <v>#REF!</v>
      </c>
      <c r="U18" s="8" t="e">
        <f>ROUND((Обращения!#REF!/9*12),0)</f>
        <v>#REF!</v>
      </c>
      <c r="V18" s="8"/>
      <c r="W18" s="8"/>
      <c r="X18" s="8"/>
      <c r="Y18" s="8" t="e">
        <f>Обращения!#REF!</f>
        <v>#REF!</v>
      </c>
      <c r="Z18" s="8"/>
      <c r="AA18" s="8"/>
      <c r="AB18" s="8"/>
      <c r="AC18" s="8"/>
      <c r="AD18" s="8" t="e">
        <f>Обращения!#REF!</f>
        <v>#REF!</v>
      </c>
      <c r="AE18" s="8" t="e">
        <f>ROUND((Обращения!#REF!/9*12),0)</f>
        <v>#REF!</v>
      </c>
      <c r="AF18" s="8" t="e">
        <f>Обращения!#REF!</f>
        <v>#REF!</v>
      </c>
      <c r="AG18" s="8"/>
      <c r="AH18" s="61"/>
    </row>
    <row r="19" spans="1:34" ht="30" x14ac:dyDescent="0.25">
      <c r="A19" s="7">
        <f>'ПЭ - АПП - Посещения'!A19</f>
        <v>12</v>
      </c>
      <c r="B19" s="29" t="str">
        <f>'ПЭ - АПП - Посещения'!B19</f>
        <v>ОГБУЗ «Окружная больница Костромского округа № 1»</v>
      </c>
      <c r="C19" s="8">
        <f>'ПЭ - АПП'!C19</f>
        <v>0</v>
      </c>
      <c r="D19" s="8">
        <f>'ПЭ - АПП'!D19</f>
        <v>0</v>
      </c>
      <c r="E19" s="8">
        <f>'ПЭ - АПП'!E19</f>
        <v>0</v>
      </c>
      <c r="F19" s="8" t="e">
        <f>Обращения!#REF!</f>
        <v>#REF!</v>
      </c>
      <c r="G19" s="8" t="e">
        <f>ROUND((Обращения!#REF!/9*12),0)</f>
        <v>#REF!</v>
      </c>
      <c r="H19" s="8" t="e">
        <f>Обращения!#REF!</f>
        <v>#REF!</v>
      </c>
      <c r="I19" s="8"/>
      <c r="J19" s="8" t="e">
        <f>Обращения!#REF!</f>
        <v>#REF!</v>
      </c>
      <c r="K19" s="8" t="e">
        <f>ROUND((Обращения!#REF!/9*12),0)</f>
        <v>#REF!</v>
      </c>
      <c r="L19" s="8" t="e">
        <f>Обращения!#REF!</f>
        <v>#REF!</v>
      </c>
      <c r="M19" s="8"/>
      <c r="N19" s="8">
        <v>979</v>
      </c>
      <c r="O19" s="8"/>
      <c r="P19" s="8"/>
      <c r="Q19" s="8">
        <v>549</v>
      </c>
      <c r="R19" s="8"/>
      <c r="S19" s="8"/>
      <c r="T19" s="8" t="e">
        <f>Обращения!#REF!</f>
        <v>#REF!</v>
      </c>
      <c r="U19" s="8" t="e">
        <f>ROUND((Обращения!#REF!/9*12),0)</f>
        <v>#REF!</v>
      </c>
      <c r="V19" s="8"/>
      <c r="W19" s="8"/>
      <c r="X19" s="8"/>
      <c r="Y19" s="8" t="e">
        <f>Обращения!#REF!</f>
        <v>#REF!</v>
      </c>
      <c r="Z19" s="8"/>
      <c r="AA19" s="8"/>
      <c r="AB19" s="8"/>
      <c r="AC19" s="8"/>
      <c r="AD19" s="8" t="e">
        <f>Обращения!#REF!</f>
        <v>#REF!</v>
      </c>
      <c r="AE19" s="8" t="e">
        <f>ROUND((Обращения!#REF!/9*12),0)</f>
        <v>#REF!</v>
      </c>
      <c r="AF19" s="8" t="e">
        <f>Обращения!#REF!</f>
        <v>#REF!</v>
      </c>
      <c r="AG19" s="8"/>
      <c r="AH19" s="61"/>
    </row>
    <row r="20" spans="1:34" ht="30" x14ac:dyDescent="0.25">
      <c r="A20" s="7">
        <f>'ПЭ - АПП - Посещения'!A20</f>
        <v>13</v>
      </c>
      <c r="B20" s="29" t="str">
        <f>'ПЭ - АПП - Посещения'!B20</f>
        <v xml:space="preserve">ОГБУЗ «Окружная больница Костромского округа № 2» </v>
      </c>
      <c r="C20" s="8">
        <f>'ПЭ - АПП'!C20</f>
        <v>0</v>
      </c>
      <c r="D20" s="8">
        <f>'ПЭ - АПП'!D20</f>
        <v>0</v>
      </c>
      <c r="E20" s="8">
        <f>'ПЭ - АПП'!E20</f>
        <v>0</v>
      </c>
      <c r="F20" s="8" t="e">
        <f>Обращения!#REF!</f>
        <v>#REF!</v>
      </c>
      <c r="G20" s="8" t="e">
        <f>ROUND((Обращения!#REF!/9*12),0)</f>
        <v>#REF!</v>
      </c>
      <c r="H20" s="8" t="e">
        <f>Обращения!#REF!</f>
        <v>#REF!</v>
      </c>
      <c r="I20" s="8"/>
      <c r="J20" s="8" t="e">
        <f>Обращения!#REF!</f>
        <v>#REF!</v>
      </c>
      <c r="K20" s="8" t="e">
        <f>ROUND((Обращения!#REF!/9*12),0)</f>
        <v>#REF!</v>
      </c>
      <c r="L20" s="8" t="e">
        <f>Обращения!#REF!</f>
        <v>#REF!</v>
      </c>
      <c r="M20" s="8"/>
      <c r="N20" s="8">
        <v>1091</v>
      </c>
      <c r="O20" s="8"/>
      <c r="P20" s="8"/>
      <c r="Q20" s="8">
        <v>78</v>
      </c>
      <c r="R20" s="8"/>
      <c r="S20" s="8"/>
      <c r="T20" s="8" t="e">
        <f>Обращения!#REF!</f>
        <v>#REF!</v>
      </c>
      <c r="U20" s="8" t="e">
        <f>ROUND((Обращения!#REF!/9*12),0)</f>
        <v>#REF!</v>
      </c>
      <c r="V20" s="8"/>
      <c r="W20" s="8"/>
      <c r="X20" s="8"/>
      <c r="Y20" s="8" t="e">
        <f>Обращения!#REF!</f>
        <v>#REF!</v>
      </c>
      <c r="Z20" s="8"/>
      <c r="AA20" s="8"/>
      <c r="AB20" s="8"/>
      <c r="AC20" s="8"/>
      <c r="AD20" s="8" t="e">
        <f>Обращения!#REF!</f>
        <v>#REF!</v>
      </c>
      <c r="AE20" s="8" t="e">
        <f>ROUND((Обращения!#REF!/9*12),0)</f>
        <v>#REF!</v>
      </c>
      <c r="AF20" s="8" t="e">
        <f>Обращения!#REF!</f>
        <v>#REF!</v>
      </c>
      <c r="AG20" s="8"/>
      <c r="AH20" s="61"/>
    </row>
    <row r="21" spans="1:34" ht="30" x14ac:dyDescent="0.25">
      <c r="A21" s="7">
        <f>'ПЭ - АПП - Посещения'!A21</f>
        <v>14</v>
      </c>
      <c r="B21" s="29" t="str">
        <f>'ПЭ - АПП - Посещения'!B21</f>
        <v xml:space="preserve">ОГБУЗ «Буйская центральная районная больница» </v>
      </c>
      <c r="C21" s="8">
        <f>'ПЭ - АПП'!C21</f>
        <v>0</v>
      </c>
      <c r="D21" s="8">
        <f>'ПЭ - АПП'!D21</f>
        <v>0</v>
      </c>
      <c r="E21" s="8">
        <f>'ПЭ - АПП'!E21</f>
        <v>0</v>
      </c>
      <c r="F21" s="8" t="e">
        <f>Обращения!#REF!</f>
        <v>#REF!</v>
      </c>
      <c r="G21" s="8" t="e">
        <f>ROUND((Обращения!#REF!/9*12),0)</f>
        <v>#REF!</v>
      </c>
      <c r="H21" s="8" t="e">
        <f>Обращения!#REF!</f>
        <v>#REF!</v>
      </c>
      <c r="I21" s="8"/>
      <c r="J21" s="8" t="e">
        <f>Обращения!#REF!</f>
        <v>#REF!</v>
      </c>
      <c r="K21" s="8" t="e">
        <f>ROUND((Обращения!#REF!/9*12),0)</f>
        <v>#REF!</v>
      </c>
      <c r="L21" s="8" t="e">
        <f>Обращения!#REF!</f>
        <v>#REF!</v>
      </c>
      <c r="M21" s="8"/>
      <c r="N21" s="8">
        <v>789</v>
      </c>
      <c r="O21" s="8"/>
      <c r="P21" s="8"/>
      <c r="Q21" s="8">
        <v>148</v>
      </c>
      <c r="R21" s="8"/>
      <c r="S21" s="8"/>
      <c r="T21" s="8" t="e">
        <f>Обращения!#REF!</f>
        <v>#REF!</v>
      </c>
      <c r="U21" s="8" t="e">
        <f>ROUND((Обращения!#REF!/9*12),0)</f>
        <v>#REF!</v>
      </c>
      <c r="V21" s="8"/>
      <c r="W21" s="8"/>
      <c r="X21" s="8"/>
      <c r="Y21" s="8" t="e">
        <f>Обращения!#REF!</f>
        <v>#REF!</v>
      </c>
      <c r="Z21" s="8"/>
      <c r="AA21" s="8"/>
      <c r="AB21" s="8"/>
      <c r="AC21" s="8"/>
      <c r="AD21" s="8" t="e">
        <f>Обращения!#REF!</f>
        <v>#REF!</v>
      </c>
      <c r="AE21" s="8" t="e">
        <f>ROUND((Обращения!#REF!/9*12),0)</f>
        <v>#REF!</v>
      </c>
      <c r="AF21" s="8" t="e">
        <f>Обращения!#REF!</f>
        <v>#REF!</v>
      </c>
      <c r="AG21" s="8"/>
      <c r="AH21" s="61"/>
    </row>
    <row r="22" spans="1:34" x14ac:dyDescent="0.25">
      <c r="A22" s="7">
        <f>'ПЭ - АПП - Посещения'!A22</f>
        <v>15</v>
      </c>
      <c r="B22" s="29" t="str">
        <f>'ПЭ - АПП - Посещения'!B22</f>
        <v>ОГБУЗ «Волгореченская городская больница»</v>
      </c>
      <c r="C22" s="8">
        <f>'ПЭ - АПП'!C22</f>
        <v>0</v>
      </c>
      <c r="D22" s="8">
        <f>'ПЭ - АПП'!D22</f>
        <v>0</v>
      </c>
      <c r="E22" s="8">
        <f>'ПЭ - АПП'!E22</f>
        <v>0</v>
      </c>
      <c r="F22" s="8" t="e">
        <f>Обращения!#REF!</f>
        <v>#REF!</v>
      </c>
      <c r="G22" s="8" t="e">
        <f>ROUND((Обращения!#REF!/9*12),0)</f>
        <v>#REF!</v>
      </c>
      <c r="H22" s="8" t="e">
        <f>Обращения!#REF!</f>
        <v>#REF!</v>
      </c>
      <c r="I22" s="8"/>
      <c r="J22" s="8" t="e">
        <f>Обращения!#REF!</f>
        <v>#REF!</v>
      </c>
      <c r="K22" s="8" t="e">
        <f>ROUND((Обращения!#REF!/9*12),0)</f>
        <v>#REF!</v>
      </c>
      <c r="L22" s="8" t="e">
        <f>Обращения!#REF!</f>
        <v>#REF!</v>
      </c>
      <c r="M22" s="8"/>
      <c r="N22" s="8">
        <v>1217</v>
      </c>
      <c r="O22" s="8"/>
      <c r="P22" s="8"/>
      <c r="Q22" s="8">
        <v>32</v>
      </c>
      <c r="R22" s="8"/>
      <c r="S22" s="8"/>
      <c r="T22" s="8" t="e">
        <f>Обращения!#REF!</f>
        <v>#REF!</v>
      </c>
      <c r="U22" s="8" t="e">
        <f>ROUND((Обращения!#REF!/9*12),0)</f>
        <v>#REF!</v>
      </c>
      <c r="V22" s="8"/>
      <c r="W22" s="8"/>
      <c r="X22" s="8"/>
      <c r="Y22" s="8" t="e">
        <f>Обращения!#REF!</f>
        <v>#REF!</v>
      </c>
      <c r="Z22" s="8"/>
      <c r="AA22" s="8"/>
      <c r="AB22" s="8"/>
      <c r="AC22" s="8"/>
      <c r="AD22" s="8" t="e">
        <f>Обращения!#REF!</f>
        <v>#REF!</v>
      </c>
      <c r="AE22" s="8" t="e">
        <f>ROUND((Обращения!#REF!/9*12),0)</f>
        <v>#REF!</v>
      </c>
      <c r="AF22" s="8" t="e">
        <f>Обращения!#REF!</f>
        <v>#REF!</v>
      </c>
      <c r="AG22" s="8"/>
      <c r="AH22" s="61"/>
    </row>
    <row r="23" spans="1:34" x14ac:dyDescent="0.25">
      <c r="A23" s="7">
        <f>'ПЭ - АПП - Посещения'!A23</f>
        <v>16</v>
      </c>
      <c r="B23" s="29" t="str">
        <f>'ПЭ - АПП - Посещения'!B23</f>
        <v xml:space="preserve">ОГБУЗ «Галичская окружная больница» </v>
      </c>
      <c r="C23" s="8">
        <f>'ПЭ - АПП'!C23</f>
        <v>0</v>
      </c>
      <c r="D23" s="8">
        <f>'ПЭ - АПП'!D23</f>
        <v>0</v>
      </c>
      <c r="E23" s="8">
        <f>'ПЭ - АПП'!E23</f>
        <v>0</v>
      </c>
      <c r="F23" s="8" t="e">
        <f>Обращения!#REF!</f>
        <v>#REF!</v>
      </c>
      <c r="G23" s="8" t="e">
        <f>ROUND((Обращения!#REF!/9*12),0)</f>
        <v>#REF!</v>
      </c>
      <c r="H23" s="8" t="e">
        <f>Обращения!#REF!</f>
        <v>#REF!</v>
      </c>
      <c r="I23" s="8"/>
      <c r="J23" s="8" t="e">
        <f>Обращения!#REF!</f>
        <v>#REF!</v>
      </c>
      <c r="K23" s="8" t="e">
        <f>ROUND((Обращения!#REF!/9*12),0)</f>
        <v>#REF!</v>
      </c>
      <c r="L23" s="8" t="e">
        <f>Обращения!#REF!</f>
        <v>#REF!</v>
      </c>
      <c r="M23" s="8"/>
      <c r="N23" s="8">
        <v>1603</v>
      </c>
      <c r="O23" s="8"/>
      <c r="P23" s="8"/>
      <c r="Q23" s="8">
        <v>1018</v>
      </c>
      <c r="R23" s="8"/>
      <c r="S23" s="8"/>
      <c r="T23" s="8" t="e">
        <f>Обращения!#REF!</f>
        <v>#REF!</v>
      </c>
      <c r="U23" s="8" t="e">
        <f>ROUND((Обращения!#REF!/9*12),0)</f>
        <v>#REF!</v>
      </c>
      <c r="V23" s="8"/>
      <c r="W23" s="8"/>
      <c r="X23" s="8"/>
      <c r="Y23" s="8" t="e">
        <f>Обращения!#REF!</f>
        <v>#REF!</v>
      </c>
      <c r="Z23" s="8"/>
      <c r="AA23" s="8"/>
      <c r="AB23" s="8"/>
      <c r="AC23" s="8"/>
      <c r="AD23" s="8" t="e">
        <f>Обращения!#REF!</f>
        <v>#REF!</v>
      </c>
      <c r="AE23" s="8" t="e">
        <f>ROUND((Обращения!#REF!/9*12),0)</f>
        <v>#REF!</v>
      </c>
      <c r="AF23" s="8" t="e">
        <f>Обращения!#REF!</f>
        <v>#REF!</v>
      </c>
      <c r="AG23" s="8"/>
      <c r="AH23" s="61"/>
    </row>
    <row r="24" spans="1:34" x14ac:dyDescent="0.25">
      <c r="A24" s="7">
        <f>'ПЭ - АПП - Посещения'!A24</f>
        <v>17</v>
      </c>
      <c r="B24" s="29" t="str">
        <f>'ПЭ - АПП - Посещения'!B24</f>
        <v>ОГБУЗ «Мантуровская окружная больница»</v>
      </c>
      <c r="C24" s="8">
        <f>'ПЭ - АПП'!C24</f>
        <v>0</v>
      </c>
      <c r="D24" s="8">
        <f>'ПЭ - АПП'!D24</f>
        <v>0</v>
      </c>
      <c r="E24" s="8">
        <f>'ПЭ - АПП'!E24</f>
        <v>0</v>
      </c>
      <c r="F24" s="8" t="e">
        <f>Обращения!#REF!</f>
        <v>#REF!</v>
      </c>
      <c r="G24" s="8" t="e">
        <f>ROUND((Обращения!#REF!/9*12),0)</f>
        <v>#REF!</v>
      </c>
      <c r="H24" s="8" t="e">
        <f>Обращения!#REF!</f>
        <v>#REF!</v>
      </c>
      <c r="I24" s="8"/>
      <c r="J24" s="8" t="e">
        <f>Обращения!#REF!</f>
        <v>#REF!</v>
      </c>
      <c r="K24" s="8" t="e">
        <f>ROUND((Обращения!#REF!/9*12),0)</f>
        <v>#REF!</v>
      </c>
      <c r="L24" s="8" t="e">
        <f>Обращения!#REF!</f>
        <v>#REF!</v>
      </c>
      <c r="M24" s="8"/>
      <c r="N24" s="8">
        <v>433</v>
      </c>
      <c r="O24" s="8"/>
      <c r="P24" s="8"/>
      <c r="Q24" s="8">
        <v>314</v>
      </c>
      <c r="R24" s="8"/>
      <c r="S24" s="8"/>
      <c r="T24" s="8" t="e">
        <f>Обращения!#REF!</f>
        <v>#REF!</v>
      </c>
      <c r="U24" s="8" t="e">
        <f>ROUND((Обращения!#REF!/9*12),0)</f>
        <v>#REF!</v>
      </c>
      <c r="V24" s="8"/>
      <c r="W24" s="8"/>
      <c r="X24" s="8"/>
      <c r="Y24" s="8" t="e">
        <f>Обращения!#REF!</f>
        <v>#REF!</v>
      </c>
      <c r="Z24" s="8"/>
      <c r="AA24" s="8"/>
      <c r="AB24" s="8"/>
      <c r="AC24" s="8"/>
      <c r="AD24" s="8" t="e">
        <f>Обращения!#REF!</f>
        <v>#REF!</v>
      </c>
      <c r="AE24" s="8" t="e">
        <f>ROUND((Обращения!#REF!/9*12),0)</f>
        <v>#REF!</v>
      </c>
      <c r="AF24" s="8" t="e">
        <f>Обращения!#REF!</f>
        <v>#REF!</v>
      </c>
      <c r="AG24" s="8"/>
      <c r="AH24" s="61"/>
    </row>
    <row r="25" spans="1:34" ht="30" x14ac:dyDescent="0.25">
      <c r="A25" s="7">
        <f>'ПЭ - АПП - Посещения'!A25</f>
        <v>18</v>
      </c>
      <c r="B25" s="29" t="str">
        <f>'ПЭ - АПП - Посещения'!B25</f>
        <v xml:space="preserve">ОГБУЗ «Шарьинская окружная больница имени Каверина В.Ф.» </v>
      </c>
      <c r="C25" s="8">
        <f>'ПЭ - АПП'!C25</f>
        <v>0</v>
      </c>
      <c r="D25" s="8">
        <f>'ПЭ - АПП'!D25</f>
        <v>0</v>
      </c>
      <c r="E25" s="8">
        <f>'ПЭ - АПП'!E25</f>
        <v>0</v>
      </c>
      <c r="F25" s="8" t="e">
        <f>Обращения!#REF!</f>
        <v>#REF!</v>
      </c>
      <c r="G25" s="8" t="e">
        <f>ROUND((Обращения!#REF!/9*12),0)</f>
        <v>#REF!</v>
      </c>
      <c r="H25" s="8" t="e">
        <f>Обращения!#REF!</f>
        <v>#REF!</v>
      </c>
      <c r="I25" s="8"/>
      <c r="J25" s="8" t="e">
        <f>Обращения!#REF!</f>
        <v>#REF!</v>
      </c>
      <c r="K25" s="8" t="e">
        <f>ROUND((Обращения!#REF!/9*12),0)</f>
        <v>#REF!</v>
      </c>
      <c r="L25" s="8" t="e">
        <f>Обращения!#REF!</f>
        <v>#REF!</v>
      </c>
      <c r="M25" s="8"/>
      <c r="N25" s="8">
        <v>765</v>
      </c>
      <c r="O25" s="8"/>
      <c r="P25" s="8"/>
      <c r="Q25" s="8">
        <v>0</v>
      </c>
      <c r="R25" s="8"/>
      <c r="S25" s="8"/>
      <c r="T25" s="8" t="e">
        <f>Обращения!#REF!</f>
        <v>#REF!</v>
      </c>
      <c r="U25" s="8" t="e">
        <f>ROUND((Обращения!#REF!/9*12),0)</f>
        <v>#REF!</v>
      </c>
      <c r="V25" s="8"/>
      <c r="W25" s="8"/>
      <c r="X25" s="8"/>
      <c r="Y25" s="8" t="e">
        <f>Обращения!#REF!</f>
        <v>#REF!</v>
      </c>
      <c r="Z25" s="8"/>
      <c r="AA25" s="8"/>
      <c r="AB25" s="8"/>
      <c r="AC25" s="8"/>
      <c r="AD25" s="8" t="e">
        <f>Обращения!#REF!</f>
        <v>#REF!</v>
      </c>
      <c r="AE25" s="8" t="e">
        <f>ROUND((Обращения!#REF!/9*12),0)</f>
        <v>#REF!</v>
      </c>
      <c r="AF25" s="8" t="e">
        <f>Обращения!#REF!</f>
        <v>#REF!</v>
      </c>
      <c r="AG25" s="8"/>
      <c r="AH25" s="61"/>
    </row>
    <row r="26" spans="1:34" ht="30" x14ac:dyDescent="0.25">
      <c r="A26" s="7">
        <f>'ПЭ - АПП - Посещения'!A26</f>
        <v>19</v>
      </c>
      <c r="B26" s="29" t="str">
        <f>'ПЭ - АПП - Посещения'!B26</f>
        <v xml:space="preserve">ОГБУЗ «Антроповская центральная районная больница» </v>
      </c>
      <c r="C26" s="8">
        <f>'ПЭ - АПП'!C26</f>
        <v>0</v>
      </c>
      <c r="D26" s="8">
        <f>'ПЭ - АПП'!D26</f>
        <v>0</v>
      </c>
      <c r="E26" s="8">
        <f>'ПЭ - АПП'!E26</f>
        <v>0</v>
      </c>
      <c r="F26" s="8" t="e">
        <f>Обращения!#REF!</f>
        <v>#REF!</v>
      </c>
      <c r="G26" s="8" t="e">
        <f>ROUND((Обращения!#REF!/9*12),0)</f>
        <v>#REF!</v>
      </c>
      <c r="H26" s="8" t="e">
        <f>Обращения!#REF!</f>
        <v>#REF!</v>
      </c>
      <c r="I26" s="8"/>
      <c r="J26" s="8" t="e">
        <f>Обращения!#REF!</f>
        <v>#REF!</v>
      </c>
      <c r="K26" s="8" t="e">
        <f>ROUND((Обращения!#REF!/9*12),0)</f>
        <v>#REF!</v>
      </c>
      <c r="L26" s="8" t="e">
        <f>Обращения!#REF!</f>
        <v>#REF!</v>
      </c>
      <c r="M26" s="8"/>
      <c r="N26" s="8">
        <v>66</v>
      </c>
      <c r="O26" s="8"/>
      <c r="P26" s="8"/>
      <c r="Q26" s="8">
        <v>0</v>
      </c>
      <c r="R26" s="8"/>
      <c r="S26" s="8"/>
      <c r="T26" s="8" t="e">
        <f>Обращения!#REF!</f>
        <v>#REF!</v>
      </c>
      <c r="U26" s="8" t="e">
        <f>ROUND((Обращения!#REF!/9*12),0)</f>
        <v>#REF!</v>
      </c>
      <c r="V26" s="8"/>
      <c r="W26" s="8"/>
      <c r="X26" s="8"/>
      <c r="Y26" s="8" t="e">
        <f>Обращения!#REF!</f>
        <v>#REF!</v>
      </c>
      <c r="Z26" s="8"/>
      <c r="AA26" s="8"/>
      <c r="AB26" s="8"/>
      <c r="AC26" s="8"/>
      <c r="AD26" s="8" t="e">
        <f>Обращения!#REF!</f>
        <v>#REF!</v>
      </c>
      <c r="AE26" s="8" t="e">
        <f>ROUND((Обращения!#REF!/9*12),0)</f>
        <v>#REF!</v>
      </c>
      <c r="AF26" s="8" t="e">
        <f>Обращения!#REF!</f>
        <v>#REF!</v>
      </c>
      <c r="AG26" s="8"/>
      <c r="AH26" s="61"/>
    </row>
    <row r="27" spans="1:34" x14ac:dyDescent="0.25">
      <c r="A27" s="7">
        <f>'ПЭ - АПП - Посещения'!A27</f>
        <v>20</v>
      </c>
      <c r="B27" s="29" t="str">
        <f>'ПЭ - АПП - Посещения'!B27</f>
        <v xml:space="preserve">ОГБУЗ «Вохомская межрайонная больница» </v>
      </c>
      <c r="C27" s="8">
        <f>'ПЭ - АПП'!C27</f>
        <v>0</v>
      </c>
      <c r="D27" s="8">
        <f>'ПЭ - АПП'!D27</f>
        <v>0</v>
      </c>
      <c r="E27" s="8">
        <f>'ПЭ - АПП'!E27</f>
        <v>0</v>
      </c>
      <c r="F27" s="8" t="e">
        <f>Обращения!#REF!</f>
        <v>#REF!</v>
      </c>
      <c r="G27" s="8" t="e">
        <f>ROUND((Обращения!#REF!/9*12),0)</f>
        <v>#REF!</v>
      </c>
      <c r="H27" s="8" t="e">
        <f>Обращения!#REF!</f>
        <v>#REF!</v>
      </c>
      <c r="I27" s="8"/>
      <c r="J27" s="8" t="e">
        <f>Обращения!#REF!</f>
        <v>#REF!</v>
      </c>
      <c r="K27" s="8" t="e">
        <f>ROUND((Обращения!#REF!/9*12),0)</f>
        <v>#REF!</v>
      </c>
      <c r="L27" s="8" t="e">
        <f>Обращения!#REF!</f>
        <v>#REF!</v>
      </c>
      <c r="M27" s="8"/>
      <c r="N27" s="8">
        <v>1978</v>
      </c>
      <c r="O27" s="8"/>
      <c r="P27" s="8"/>
      <c r="Q27" s="8">
        <v>109</v>
      </c>
      <c r="R27" s="8"/>
      <c r="S27" s="8"/>
      <c r="T27" s="8" t="e">
        <f>Обращения!#REF!</f>
        <v>#REF!</v>
      </c>
      <c r="U27" s="8" t="e">
        <f>ROUND((Обращения!#REF!/9*12),0)</f>
        <v>#REF!</v>
      </c>
      <c r="V27" s="8"/>
      <c r="W27" s="8"/>
      <c r="X27" s="8"/>
      <c r="Y27" s="8" t="e">
        <f>Обращения!#REF!</f>
        <v>#REF!</v>
      </c>
      <c r="Z27" s="8"/>
      <c r="AA27" s="8"/>
      <c r="AB27" s="8"/>
      <c r="AC27" s="8"/>
      <c r="AD27" s="8" t="e">
        <f>Обращения!#REF!</f>
        <v>#REF!</v>
      </c>
      <c r="AE27" s="8" t="e">
        <f>ROUND((Обращения!#REF!/9*12),0)</f>
        <v>#REF!</v>
      </c>
      <c r="AF27" s="8" t="e">
        <f>Обращения!#REF!</f>
        <v>#REF!</v>
      </c>
      <c r="AG27" s="8"/>
      <c r="AH27" s="61"/>
    </row>
    <row r="28" spans="1:34" x14ac:dyDescent="0.25">
      <c r="A28" s="7">
        <f>'ПЭ - АПП - Посещения'!A28</f>
        <v>21</v>
      </c>
      <c r="B28" s="29" t="str">
        <f>'ПЭ - АПП - Посещения'!B28</f>
        <v xml:space="preserve">ОГБУЗ «Кадыйская районная больница» </v>
      </c>
      <c r="C28" s="8">
        <f>'ПЭ - АПП'!C28</f>
        <v>0</v>
      </c>
      <c r="D28" s="8">
        <f>'ПЭ - АПП'!D28</f>
        <v>0</v>
      </c>
      <c r="E28" s="8">
        <f>'ПЭ - АПП'!E28</f>
        <v>0</v>
      </c>
      <c r="F28" s="8" t="e">
        <f>Обращения!#REF!</f>
        <v>#REF!</v>
      </c>
      <c r="G28" s="8" t="e">
        <f>ROUND((Обращения!#REF!/9*12),0)</f>
        <v>#REF!</v>
      </c>
      <c r="H28" s="8" t="e">
        <f>Обращения!#REF!</f>
        <v>#REF!</v>
      </c>
      <c r="I28" s="8"/>
      <c r="J28" s="8" t="e">
        <f>Обращения!#REF!</f>
        <v>#REF!</v>
      </c>
      <c r="K28" s="8" t="e">
        <f>ROUND((Обращения!#REF!/9*12),0)</f>
        <v>#REF!</v>
      </c>
      <c r="L28" s="8" t="e">
        <f>Обращения!#REF!</f>
        <v>#REF!</v>
      </c>
      <c r="M28" s="8"/>
      <c r="N28" s="8">
        <v>194</v>
      </c>
      <c r="O28" s="8"/>
      <c r="P28" s="8"/>
      <c r="Q28" s="8">
        <v>0</v>
      </c>
      <c r="R28" s="8"/>
      <c r="S28" s="8"/>
      <c r="T28" s="8" t="e">
        <f>Обращения!#REF!</f>
        <v>#REF!</v>
      </c>
      <c r="U28" s="8" t="e">
        <f>ROUND((Обращения!#REF!/9*12),0)</f>
        <v>#REF!</v>
      </c>
      <c r="V28" s="8"/>
      <c r="W28" s="8"/>
      <c r="X28" s="8"/>
      <c r="Y28" s="8" t="e">
        <f>Обращения!#REF!</f>
        <v>#REF!</v>
      </c>
      <c r="Z28" s="8"/>
      <c r="AA28" s="8"/>
      <c r="AB28" s="8"/>
      <c r="AC28" s="8"/>
      <c r="AD28" s="8" t="e">
        <f>Обращения!#REF!</f>
        <v>#REF!</v>
      </c>
      <c r="AE28" s="8" t="e">
        <f>ROUND((Обращения!#REF!/9*12),0)</f>
        <v>#REF!</v>
      </c>
      <c r="AF28" s="8" t="e">
        <f>Обращения!#REF!</f>
        <v>#REF!</v>
      </c>
      <c r="AG28" s="8"/>
      <c r="AH28" s="61"/>
    </row>
    <row r="29" spans="1:34" x14ac:dyDescent="0.25">
      <c r="A29" s="7">
        <f>'ПЭ - АПП - Посещения'!A29</f>
        <v>22</v>
      </c>
      <c r="B29" s="29" t="str">
        <f>'ПЭ - АПП - Посещения'!B29</f>
        <v xml:space="preserve">ОГБУЗ «Кологривская районная больница» </v>
      </c>
      <c r="C29" s="8">
        <f>'ПЭ - АПП'!C29</f>
        <v>0</v>
      </c>
      <c r="D29" s="8">
        <f>'ПЭ - АПП'!D29</f>
        <v>0</v>
      </c>
      <c r="E29" s="8">
        <f>'ПЭ - АПП'!E29</f>
        <v>0</v>
      </c>
      <c r="F29" s="8" t="e">
        <f>Обращения!#REF!</f>
        <v>#REF!</v>
      </c>
      <c r="G29" s="8" t="e">
        <f>ROUND((Обращения!#REF!/9*12),0)</f>
        <v>#REF!</v>
      </c>
      <c r="H29" s="8" t="e">
        <f>Обращения!#REF!</f>
        <v>#REF!</v>
      </c>
      <c r="I29" s="8"/>
      <c r="J29" s="8" t="e">
        <f>Обращения!#REF!</f>
        <v>#REF!</v>
      </c>
      <c r="K29" s="8" t="e">
        <f>ROUND((Обращения!#REF!/9*12),0)</f>
        <v>#REF!</v>
      </c>
      <c r="L29" s="8" t="e">
        <f>Обращения!#REF!</f>
        <v>#REF!</v>
      </c>
      <c r="M29" s="8"/>
      <c r="N29" s="8">
        <v>545</v>
      </c>
      <c r="O29" s="8"/>
      <c r="P29" s="8"/>
      <c r="Q29" s="8">
        <v>0</v>
      </c>
      <c r="R29" s="8"/>
      <c r="S29" s="8"/>
      <c r="T29" s="8" t="e">
        <f>Обращения!#REF!</f>
        <v>#REF!</v>
      </c>
      <c r="U29" s="8" t="e">
        <f>ROUND((Обращения!#REF!/9*12),0)</f>
        <v>#REF!</v>
      </c>
      <c r="V29" s="8"/>
      <c r="W29" s="8"/>
      <c r="X29" s="8"/>
      <c r="Y29" s="8" t="e">
        <f>Обращения!#REF!</f>
        <v>#REF!</v>
      </c>
      <c r="Z29" s="8"/>
      <c r="AA29" s="8"/>
      <c r="AB29" s="8"/>
      <c r="AC29" s="8"/>
      <c r="AD29" s="8" t="e">
        <f>Обращения!#REF!</f>
        <v>#REF!</v>
      </c>
      <c r="AE29" s="8" t="e">
        <f>ROUND((Обращения!#REF!/9*12),0)</f>
        <v>#REF!</v>
      </c>
      <c r="AF29" s="8" t="e">
        <f>Обращения!#REF!</f>
        <v>#REF!</v>
      </c>
      <c r="AG29" s="8"/>
      <c r="AH29" s="61"/>
    </row>
    <row r="30" spans="1:34" x14ac:dyDescent="0.25">
      <c r="A30" s="7">
        <f>'ПЭ - АПП - Посещения'!A30</f>
        <v>23</v>
      </c>
      <c r="B30" s="29" t="str">
        <f>'ПЭ - АПП - Посещения'!B30</f>
        <v>ОГБУЗ «Красносельская районная больница»</v>
      </c>
      <c r="C30" s="8">
        <f>'ПЭ - АПП'!C30</f>
        <v>0</v>
      </c>
      <c r="D30" s="8">
        <f>'ПЭ - АПП'!D30</f>
        <v>0</v>
      </c>
      <c r="E30" s="8">
        <f>'ПЭ - АПП'!E30</f>
        <v>0</v>
      </c>
      <c r="F30" s="8" t="e">
        <f>Обращения!#REF!</f>
        <v>#REF!</v>
      </c>
      <c r="G30" s="8" t="e">
        <f>ROUND((Обращения!#REF!/9*12),0)</f>
        <v>#REF!</v>
      </c>
      <c r="H30" s="8" t="e">
        <f>Обращения!#REF!</f>
        <v>#REF!</v>
      </c>
      <c r="I30" s="8"/>
      <c r="J30" s="8" t="e">
        <f>Обращения!#REF!</f>
        <v>#REF!</v>
      </c>
      <c r="K30" s="8" t="e">
        <f>ROUND((Обращения!#REF!/9*12),0)</f>
        <v>#REF!</v>
      </c>
      <c r="L30" s="8" t="e">
        <f>Обращения!#REF!</f>
        <v>#REF!</v>
      </c>
      <c r="M30" s="8"/>
      <c r="N30" s="8">
        <v>3461</v>
      </c>
      <c r="O30" s="8"/>
      <c r="P30" s="8"/>
      <c r="Q30" s="8">
        <v>0</v>
      </c>
      <c r="R30" s="8"/>
      <c r="S30" s="8"/>
      <c r="T30" s="8" t="e">
        <f>Обращения!#REF!</f>
        <v>#REF!</v>
      </c>
      <c r="U30" s="8" t="e">
        <f>ROUND((Обращения!#REF!/9*12),0)</f>
        <v>#REF!</v>
      </c>
      <c r="V30" s="8"/>
      <c r="W30" s="8"/>
      <c r="X30" s="8"/>
      <c r="Y30" s="8" t="e">
        <f>Обращения!#REF!</f>
        <v>#REF!</v>
      </c>
      <c r="Z30" s="8"/>
      <c r="AA30" s="8"/>
      <c r="AB30" s="8"/>
      <c r="AC30" s="8"/>
      <c r="AD30" s="8" t="e">
        <f>Обращения!#REF!</f>
        <v>#REF!</v>
      </c>
      <c r="AE30" s="8" t="e">
        <f>ROUND((Обращения!#REF!/9*12),0)</f>
        <v>#REF!</v>
      </c>
      <c r="AF30" s="8" t="e">
        <f>Обращения!#REF!</f>
        <v>#REF!</v>
      </c>
      <c r="AG30" s="8"/>
      <c r="AH30" s="61"/>
    </row>
    <row r="31" spans="1:34" x14ac:dyDescent="0.25">
      <c r="A31" s="7">
        <f>'ПЭ - АПП - Посещения'!A31</f>
        <v>24</v>
      </c>
      <c r="B31" s="29" t="str">
        <f>'ПЭ - АПП - Посещения'!B31</f>
        <v xml:space="preserve">ОГБУЗ «Макарьевская районная больница» </v>
      </c>
      <c r="C31" s="8">
        <f>'ПЭ - АПП'!C31</f>
        <v>0</v>
      </c>
      <c r="D31" s="8">
        <f>'ПЭ - АПП'!D31</f>
        <v>0</v>
      </c>
      <c r="E31" s="8">
        <f>'ПЭ - АПП'!E31</f>
        <v>0</v>
      </c>
      <c r="F31" s="8" t="e">
        <f>Обращения!#REF!</f>
        <v>#REF!</v>
      </c>
      <c r="G31" s="8" t="e">
        <f>ROUND((Обращения!#REF!/9*12),0)</f>
        <v>#REF!</v>
      </c>
      <c r="H31" s="8" t="e">
        <f>Обращения!#REF!</f>
        <v>#REF!</v>
      </c>
      <c r="I31" s="8"/>
      <c r="J31" s="8" t="e">
        <f>Обращения!#REF!</f>
        <v>#REF!</v>
      </c>
      <c r="K31" s="8" t="e">
        <f>ROUND((Обращения!#REF!/9*12),0)</f>
        <v>#REF!</v>
      </c>
      <c r="L31" s="8" t="e">
        <f>Обращения!#REF!</f>
        <v>#REF!</v>
      </c>
      <c r="M31" s="8"/>
      <c r="N31" s="8">
        <v>1004</v>
      </c>
      <c r="O31" s="8"/>
      <c r="P31" s="8"/>
      <c r="Q31" s="8">
        <v>146</v>
      </c>
      <c r="R31" s="8"/>
      <c r="S31" s="8"/>
      <c r="T31" s="8" t="e">
        <f>Обращения!#REF!</f>
        <v>#REF!</v>
      </c>
      <c r="U31" s="8" t="e">
        <f>ROUND((Обращения!#REF!/9*12),0)</f>
        <v>#REF!</v>
      </c>
      <c r="V31" s="8"/>
      <c r="W31" s="8"/>
      <c r="X31" s="8"/>
      <c r="Y31" s="8" t="e">
        <f>Обращения!#REF!</f>
        <v>#REF!</v>
      </c>
      <c r="Z31" s="8"/>
      <c r="AA31" s="8"/>
      <c r="AB31" s="8"/>
      <c r="AC31" s="8"/>
      <c r="AD31" s="8" t="e">
        <f>Обращения!#REF!</f>
        <v>#REF!</v>
      </c>
      <c r="AE31" s="8" t="e">
        <f>ROUND((Обращения!#REF!/9*12),0)</f>
        <v>#REF!</v>
      </c>
      <c r="AF31" s="8" t="e">
        <f>Обращения!#REF!</f>
        <v>#REF!</v>
      </c>
      <c r="AG31" s="8"/>
      <c r="AH31" s="61"/>
    </row>
    <row r="32" spans="1:34" x14ac:dyDescent="0.25">
      <c r="A32" s="7">
        <f>'ПЭ - АПП - Посещения'!A32</f>
        <v>25</v>
      </c>
      <c r="B32" s="29" t="str">
        <f>'ПЭ - АПП - Посещения'!B32</f>
        <v xml:space="preserve">ОГБУЗ «Нейская районная больница» </v>
      </c>
      <c r="C32" s="8">
        <f>'ПЭ - АПП'!C32</f>
        <v>0</v>
      </c>
      <c r="D32" s="8">
        <f>'ПЭ - АПП'!D32</f>
        <v>0</v>
      </c>
      <c r="E32" s="8">
        <f>'ПЭ - АПП'!E32</f>
        <v>0</v>
      </c>
      <c r="F32" s="8" t="e">
        <f>Обращения!#REF!</f>
        <v>#REF!</v>
      </c>
      <c r="G32" s="8" t="e">
        <f>ROUND((Обращения!#REF!/9*12),0)</f>
        <v>#REF!</v>
      </c>
      <c r="H32" s="8" t="e">
        <f>Обращения!#REF!</f>
        <v>#REF!</v>
      </c>
      <c r="I32" s="8"/>
      <c r="J32" s="8" t="e">
        <f>Обращения!#REF!</f>
        <v>#REF!</v>
      </c>
      <c r="K32" s="8" t="e">
        <f>ROUND((Обращения!#REF!/9*12),0)</f>
        <v>#REF!</v>
      </c>
      <c r="L32" s="8" t="e">
        <f>Обращения!#REF!</f>
        <v>#REF!</v>
      </c>
      <c r="M32" s="8"/>
      <c r="N32" s="8">
        <v>837</v>
      </c>
      <c r="O32" s="8"/>
      <c r="P32" s="8"/>
      <c r="Q32" s="8">
        <v>256</v>
      </c>
      <c r="R32" s="8"/>
      <c r="S32" s="8"/>
      <c r="T32" s="8" t="e">
        <f>Обращения!#REF!</f>
        <v>#REF!</v>
      </c>
      <c r="U32" s="8" t="e">
        <f>ROUND((Обращения!#REF!/9*12),0)</f>
        <v>#REF!</v>
      </c>
      <c r="V32" s="8"/>
      <c r="W32" s="8"/>
      <c r="X32" s="8"/>
      <c r="Y32" s="8" t="e">
        <f>Обращения!#REF!</f>
        <v>#REF!</v>
      </c>
      <c r="Z32" s="8"/>
      <c r="AA32" s="8"/>
      <c r="AB32" s="8"/>
      <c r="AC32" s="8"/>
      <c r="AD32" s="8" t="e">
        <f>Обращения!#REF!</f>
        <v>#REF!</v>
      </c>
      <c r="AE32" s="8" t="e">
        <f>ROUND((Обращения!#REF!/9*12),0)</f>
        <v>#REF!</v>
      </c>
      <c r="AF32" s="8" t="e">
        <f>Обращения!#REF!</f>
        <v>#REF!</v>
      </c>
      <c r="AG32" s="8"/>
      <c r="AH32" s="61"/>
    </row>
    <row r="33" spans="1:34" ht="30" x14ac:dyDescent="0.25">
      <c r="A33" s="7">
        <f>'ПЭ - АПП - Посещения'!A33</f>
        <v>26</v>
      </c>
      <c r="B33" s="29" t="str">
        <f>'ПЭ - АПП - Посещения'!B33</f>
        <v xml:space="preserve">ОГБУЗ «Нерехтская центральная районная больница» </v>
      </c>
      <c r="C33" s="8">
        <f>'ПЭ - АПП'!C33</f>
        <v>0</v>
      </c>
      <c r="D33" s="8">
        <f>'ПЭ - АПП'!D33</f>
        <v>0</v>
      </c>
      <c r="E33" s="8">
        <f>'ПЭ - АПП'!E33</f>
        <v>0</v>
      </c>
      <c r="F33" s="8" t="e">
        <f>Обращения!#REF!</f>
        <v>#REF!</v>
      </c>
      <c r="G33" s="8" t="e">
        <f>ROUND((Обращения!#REF!/9*12),0)</f>
        <v>#REF!</v>
      </c>
      <c r="H33" s="8" t="e">
        <f>Обращения!#REF!</f>
        <v>#REF!</v>
      </c>
      <c r="I33" s="8"/>
      <c r="J33" s="8" t="e">
        <f>Обращения!#REF!</f>
        <v>#REF!</v>
      </c>
      <c r="K33" s="8" t="e">
        <f>ROUND((Обращения!#REF!/9*12),0)</f>
        <v>#REF!</v>
      </c>
      <c r="L33" s="8" t="e">
        <f>Обращения!#REF!</f>
        <v>#REF!</v>
      </c>
      <c r="M33" s="8"/>
      <c r="N33" s="8">
        <v>3761</v>
      </c>
      <c r="O33" s="8"/>
      <c r="P33" s="8"/>
      <c r="Q33" s="8">
        <v>10</v>
      </c>
      <c r="R33" s="8"/>
      <c r="S33" s="8"/>
      <c r="T33" s="8" t="e">
        <f>Обращения!#REF!</f>
        <v>#REF!</v>
      </c>
      <c r="U33" s="8" t="e">
        <f>ROUND((Обращения!#REF!/9*12),0)</f>
        <v>#REF!</v>
      </c>
      <c r="V33" s="8"/>
      <c r="W33" s="8"/>
      <c r="X33" s="8"/>
      <c r="Y33" s="8" t="e">
        <f>Обращения!#REF!</f>
        <v>#REF!</v>
      </c>
      <c r="Z33" s="8"/>
      <c r="AA33" s="8"/>
      <c r="AB33" s="8"/>
      <c r="AC33" s="8"/>
      <c r="AD33" s="8" t="e">
        <f>Обращения!#REF!</f>
        <v>#REF!</v>
      </c>
      <c r="AE33" s="8" t="e">
        <f>ROUND((Обращения!#REF!/9*12),0)</f>
        <v>#REF!</v>
      </c>
      <c r="AF33" s="8" t="e">
        <f>Обращения!#REF!</f>
        <v>#REF!</v>
      </c>
      <c r="AG33" s="8"/>
      <c r="AH33" s="61"/>
    </row>
    <row r="34" spans="1:34" ht="30" x14ac:dyDescent="0.25">
      <c r="A34" s="7">
        <f>'ПЭ - АПП - Посещения'!A34</f>
        <v>27</v>
      </c>
      <c r="B34" s="29" t="str">
        <f>'ПЭ - АПП - Посещения'!B34</f>
        <v xml:space="preserve">ОГБУЗ «Стоматологическая поликлиника г. Нерехты» </v>
      </c>
      <c r="C34" s="8">
        <f>'ПЭ - АПП'!C34</f>
        <v>0</v>
      </c>
      <c r="D34" s="8">
        <f>'ПЭ - АПП'!D34</f>
        <v>0</v>
      </c>
      <c r="E34" s="8">
        <f>'ПЭ - АПП'!E34</f>
        <v>0</v>
      </c>
      <c r="F34" s="8" t="e">
        <f>Обращения!#REF!</f>
        <v>#REF!</v>
      </c>
      <c r="G34" s="8" t="e">
        <f>ROUND((Обращения!#REF!/9*12),0)</f>
        <v>#REF!</v>
      </c>
      <c r="H34" s="8" t="e">
        <f>Обращения!#REF!</f>
        <v>#REF!</v>
      </c>
      <c r="I34" s="8"/>
      <c r="J34" s="8" t="e">
        <f>Обращения!#REF!</f>
        <v>#REF!</v>
      </c>
      <c r="K34" s="8" t="e">
        <f>ROUND((Обращения!#REF!/9*12),0)</f>
        <v>#REF!</v>
      </c>
      <c r="L34" s="8" t="e">
        <f>Обращения!#REF!</f>
        <v>#REF!</v>
      </c>
      <c r="M34" s="8"/>
      <c r="N34" s="8">
        <v>0</v>
      </c>
      <c r="O34" s="8"/>
      <c r="P34" s="8"/>
      <c r="Q34" s="8"/>
      <c r="R34" s="8"/>
      <c r="S34" s="8"/>
      <c r="T34" s="8" t="e">
        <f>Обращения!#REF!</f>
        <v>#REF!</v>
      </c>
      <c r="U34" s="8" t="e">
        <f>ROUND((Обращения!#REF!/9*12),0)</f>
        <v>#REF!</v>
      </c>
      <c r="V34" s="8"/>
      <c r="W34" s="8"/>
      <c r="X34" s="8"/>
      <c r="Y34" s="8" t="e">
        <f>Обращения!#REF!</f>
        <v>#REF!</v>
      </c>
      <c r="Z34" s="8"/>
      <c r="AA34" s="8"/>
      <c r="AB34" s="8"/>
      <c r="AC34" s="8"/>
      <c r="AD34" s="8" t="e">
        <f>Обращения!#REF!</f>
        <v>#REF!</v>
      </c>
      <c r="AE34" s="8" t="e">
        <f>ROUND((Обращения!#REF!/9*12),0)</f>
        <v>#REF!</v>
      </c>
      <c r="AF34" s="8" t="e">
        <f>Обращения!#REF!</f>
        <v>#REF!</v>
      </c>
      <c r="AG34" s="8"/>
      <c r="AH34" s="61"/>
    </row>
    <row r="35" spans="1:34" x14ac:dyDescent="0.25">
      <c r="A35" s="7">
        <f>'ПЭ - АПП - Посещения'!A35</f>
        <v>28</v>
      </c>
      <c r="B35" s="29" t="str">
        <f>'ПЭ - АПП - Посещения'!B35</f>
        <v xml:space="preserve">ОГБУЗ «Островская районная больница» </v>
      </c>
      <c r="C35" s="8">
        <f>'ПЭ - АПП'!C35</f>
        <v>0</v>
      </c>
      <c r="D35" s="8">
        <f>'ПЭ - АПП'!D35</f>
        <v>0</v>
      </c>
      <c r="E35" s="8">
        <f>'ПЭ - АПП'!E35</f>
        <v>0</v>
      </c>
      <c r="F35" s="8" t="e">
        <f>Обращения!#REF!</f>
        <v>#REF!</v>
      </c>
      <c r="G35" s="8" t="e">
        <f>ROUND((Обращения!#REF!/9*12),0)</f>
        <v>#REF!</v>
      </c>
      <c r="H35" s="8" t="e">
        <f>Обращения!#REF!</f>
        <v>#REF!</v>
      </c>
      <c r="I35" s="8"/>
      <c r="J35" s="8" t="e">
        <f>Обращения!#REF!</f>
        <v>#REF!</v>
      </c>
      <c r="K35" s="8" t="e">
        <f>ROUND((Обращения!#REF!/9*12),0)</f>
        <v>#REF!</v>
      </c>
      <c r="L35" s="8" t="e">
        <f>Обращения!#REF!</f>
        <v>#REF!</v>
      </c>
      <c r="M35" s="8"/>
      <c r="N35" s="8">
        <v>528</v>
      </c>
      <c r="O35" s="8"/>
      <c r="P35" s="8"/>
      <c r="Q35" s="8">
        <v>0</v>
      </c>
      <c r="R35" s="8"/>
      <c r="S35" s="8"/>
      <c r="T35" s="8" t="e">
        <f>Обращения!#REF!</f>
        <v>#REF!</v>
      </c>
      <c r="U35" s="8" t="e">
        <f>ROUND((Обращения!#REF!/9*12),0)</f>
        <v>#REF!</v>
      </c>
      <c r="V35" s="8"/>
      <c r="W35" s="8"/>
      <c r="X35" s="8"/>
      <c r="Y35" s="8" t="e">
        <f>Обращения!#REF!</f>
        <v>#REF!</v>
      </c>
      <c r="Z35" s="8"/>
      <c r="AA35" s="8"/>
      <c r="AB35" s="8"/>
      <c r="AC35" s="8"/>
      <c r="AD35" s="8" t="e">
        <f>Обращения!#REF!</f>
        <v>#REF!</v>
      </c>
      <c r="AE35" s="8" t="e">
        <f>ROUND((Обращения!#REF!/9*12),0)</f>
        <v>#REF!</v>
      </c>
      <c r="AF35" s="8" t="e">
        <f>Обращения!#REF!</f>
        <v>#REF!</v>
      </c>
      <c r="AG35" s="8"/>
      <c r="AH35" s="61"/>
    </row>
    <row r="36" spans="1:34" x14ac:dyDescent="0.25">
      <c r="A36" s="7">
        <f>'ПЭ - АПП - Посещения'!A36</f>
        <v>29</v>
      </c>
      <c r="B36" s="29" t="str">
        <f>'ПЭ - АПП - Посещения'!B36</f>
        <v xml:space="preserve">ОГБУЗ «Парфеньевская районная больница» </v>
      </c>
      <c r="C36" s="8">
        <f>'ПЭ - АПП'!C36</f>
        <v>0</v>
      </c>
      <c r="D36" s="8">
        <f>'ПЭ - АПП'!D36</f>
        <v>0</v>
      </c>
      <c r="E36" s="8">
        <f>'ПЭ - АПП'!E36</f>
        <v>0</v>
      </c>
      <c r="F36" s="8" t="e">
        <f>Обращения!#REF!</f>
        <v>#REF!</v>
      </c>
      <c r="G36" s="8" t="e">
        <f>ROUND((Обращения!#REF!/9*12),0)</f>
        <v>#REF!</v>
      </c>
      <c r="H36" s="8" t="e">
        <f>Обращения!#REF!</f>
        <v>#REF!</v>
      </c>
      <c r="I36" s="8"/>
      <c r="J36" s="8" t="e">
        <f>Обращения!#REF!</f>
        <v>#REF!</v>
      </c>
      <c r="K36" s="8" t="e">
        <f>ROUND((Обращения!#REF!/9*12),0)</f>
        <v>#REF!</v>
      </c>
      <c r="L36" s="8" t="e">
        <f>Обращения!#REF!</f>
        <v>#REF!</v>
      </c>
      <c r="M36" s="8"/>
      <c r="N36" s="8">
        <v>148</v>
      </c>
      <c r="O36" s="8"/>
      <c r="P36" s="8"/>
      <c r="Q36" s="8">
        <v>0</v>
      </c>
      <c r="R36" s="8"/>
      <c r="S36" s="8"/>
      <c r="T36" s="8" t="e">
        <f>Обращения!#REF!</f>
        <v>#REF!</v>
      </c>
      <c r="U36" s="8" t="e">
        <f>ROUND((Обращения!#REF!/9*12),0)</f>
        <v>#REF!</v>
      </c>
      <c r="V36" s="8"/>
      <c r="W36" s="8"/>
      <c r="X36" s="8"/>
      <c r="Y36" s="8" t="e">
        <f>Обращения!#REF!</f>
        <v>#REF!</v>
      </c>
      <c r="Z36" s="8"/>
      <c r="AA36" s="8"/>
      <c r="AB36" s="8"/>
      <c r="AC36" s="8"/>
      <c r="AD36" s="8" t="e">
        <f>Обращения!#REF!</f>
        <v>#REF!</v>
      </c>
      <c r="AE36" s="8" t="e">
        <f>ROUND((Обращения!#REF!/9*12),0)</f>
        <v>#REF!</v>
      </c>
      <c r="AF36" s="8" t="e">
        <f>Обращения!#REF!</f>
        <v>#REF!</v>
      </c>
      <c r="AG36" s="8"/>
      <c r="AH36" s="61"/>
    </row>
    <row r="37" spans="1:34" x14ac:dyDescent="0.25">
      <c r="A37" s="7">
        <f>'ПЭ - АПП - Посещения'!A37</f>
        <v>30</v>
      </c>
      <c r="B37" s="29" t="str">
        <f>'ПЭ - АПП - Посещения'!B37</f>
        <v xml:space="preserve">ОГБУЗ «Солигаличская районная больница» </v>
      </c>
      <c r="C37" s="8">
        <f>'ПЭ - АПП'!C37</f>
        <v>0</v>
      </c>
      <c r="D37" s="8">
        <f>'ПЭ - АПП'!D37</f>
        <v>0</v>
      </c>
      <c r="E37" s="8">
        <f>'ПЭ - АПП'!E37</f>
        <v>0</v>
      </c>
      <c r="F37" s="8" t="e">
        <f>Обращения!#REF!</f>
        <v>#REF!</v>
      </c>
      <c r="G37" s="8" t="e">
        <f>ROUND((Обращения!#REF!/9*12),0)</f>
        <v>#REF!</v>
      </c>
      <c r="H37" s="8" t="e">
        <f>Обращения!#REF!</f>
        <v>#REF!</v>
      </c>
      <c r="I37" s="8"/>
      <c r="J37" s="8" t="e">
        <f>Обращения!#REF!</f>
        <v>#REF!</v>
      </c>
      <c r="K37" s="8" t="e">
        <f>ROUND((Обращения!#REF!/9*12),0)</f>
        <v>#REF!</v>
      </c>
      <c r="L37" s="8" t="e">
        <f>Обращения!#REF!</f>
        <v>#REF!</v>
      </c>
      <c r="M37" s="8"/>
      <c r="N37" s="8">
        <v>107</v>
      </c>
      <c r="O37" s="8"/>
      <c r="P37" s="8"/>
      <c r="Q37" s="8">
        <v>107</v>
      </c>
      <c r="R37" s="8"/>
      <c r="S37" s="8"/>
      <c r="T37" s="8" t="e">
        <f>Обращения!#REF!</f>
        <v>#REF!</v>
      </c>
      <c r="U37" s="8" t="e">
        <f>ROUND((Обращения!#REF!/9*12),0)</f>
        <v>#REF!</v>
      </c>
      <c r="V37" s="8"/>
      <c r="W37" s="8"/>
      <c r="X37" s="8"/>
      <c r="Y37" s="8" t="e">
        <f>Обращения!#REF!</f>
        <v>#REF!</v>
      </c>
      <c r="Z37" s="8"/>
      <c r="AA37" s="8"/>
      <c r="AB37" s="8"/>
      <c r="AC37" s="8"/>
      <c r="AD37" s="8" t="e">
        <f>Обращения!#REF!</f>
        <v>#REF!</v>
      </c>
      <c r="AE37" s="8" t="e">
        <f>ROUND((Обращения!#REF!/9*12),0)</f>
        <v>#REF!</v>
      </c>
      <c r="AF37" s="8" t="e">
        <f>Обращения!#REF!</f>
        <v>#REF!</v>
      </c>
      <c r="AG37" s="8"/>
      <c r="AH37" s="61"/>
    </row>
    <row r="38" spans="1:34" x14ac:dyDescent="0.25">
      <c r="A38" s="7">
        <f>'ПЭ - АПП - Посещения'!A38</f>
        <v>31</v>
      </c>
      <c r="B38" s="29" t="str">
        <f>'ПЭ - АПП - Посещения'!B38</f>
        <v>ОГБУЗ «Судиславская районная больница»</v>
      </c>
      <c r="C38" s="8">
        <f>'ПЭ - АПП'!C38</f>
        <v>0</v>
      </c>
      <c r="D38" s="8">
        <f>'ПЭ - АПП'!D38</f>
        <v>0</v>
      </c>
      <c r="E38" s="8">
        <f>'ПЭ - АПП'!E38</f>
        <v>0</v>
      </c>
      <c r="F38" s="8" t="e">
        <f>Обращения!#REF!</f>
        <v>#REF!</v>
      </c>
      <c r="G38" s="8" t="e">
        <f>ROUND((Обращения!#REF!/9*12),0)</f>
        <v>#REF!</v>
      </c>
      <c r="H38" s="8" t="e">
        <f>Обращения!#REF!</f>
        <v>#REF!</v>
      </c>
      <c r="I38" s="8"/>
      <c r="J38" s="8" t="e">
        <f>Обращения!#REF!</f>
        <v>#REF!</v>
      </c>
      <c r="K38" s="8" t="e">
        <f>ROUND((Обращения!#REF!/9*12),0)</f>
        <v>#REF!</v>
      </c>
      <c r="L38" s="8" t="e">
        <f>Обращения!#REF!</f>
        <v>#REF!</v>
      </c>
      <c r="M38" s="8"/>
      <c r="N38" s="8">
        <v>918</v>
      </c>
      <c r="O38" s="8"/>
      <c r="P38" s="8"/>
      <c r="Q38" s="8">
        <v>33</v>
      </c>
      <c r="R38" s="8"/>
      <c r="S38" s="8"/>
      <c r="T38" s="8" t="e">
        <f>Обращения!#REF!</f>
        <v>#REF!</v>
      </c>
      <c r="U38" s="8" t="e">
        <f>ROUND((Обращения!#REF!/9*12),0)</f>
        <v>#REF!</v>
      </c>
      <c r="V38" s="8"/>
      <c r="W38" s="8"/>
      <c r="X38" s="8"/>
      <c r="Y38" s="8" t="e">
        <f>Обращения!#REF!</f>
        <v>#REF!</v>
      </c>
      <c r="Z38" s="8"/>
      <c r="AA38" s="8"/>
      <c r="AB38" s="8"/>
      <c r="AC38" s="8"/>
      <c r="AD38" s="8" t="e">
        <f>Обращения!#REF!</f>
        <v>#REF!</v>
      </c>
      <c r="AE38" s="8" t="e">
        <f>ROUND((Обращения!#REF!/9*12),0)</f>
        <v>#REF!</v>
      </c>
      <c r="AF38" s="8" t="e">
        <f>Обращения!#REF!</f>
        <v>#REF!</v>
      </c>
      <c r="AG38" s="8"/>
      <c r="AH38" s="61"/>
    </row>
    <row r="39" spans="1:34" s="65" customFormat="1" x14ac:dyDescent="0.25">
      <c r="A39" s="7">
        <f>'ПЭ - АПП - Посещения'!A39</f>
        <v>32</v>
      </c>
      <c r="B39" s="29" t="str">
        <f>'ПЭ - АПП - Посещения'!B39</f>
        <v>ОГБУЗ «Сусанинская районная больница»</v>
      </c>
      <c r="C39" s="8">
        <f>'ПЭ - АПП'!C39</f>
        <v>0</v>
      </c>
      <c r="D39" s="8">
        <f>'ПЭ - АПП'!D39</f>
        <v>0</v>
      </c>
      <c r="E39" s="8">
        <f>'ПЭ - АПП'!E39</f>
        <v>0</v>
      </c>
      <c r="F39" s="8" t="e">
        <f>Обращения!#REF!</f>
        <v>#REF!</v>
      </c>
      <c r="G39" s="8" t="e">
        <f>ROUND((Обращения!#REF!/9*12),0)</f>
        <v>#REF!</v>
      </c>
      <c r="H39" s="8" t="e">
        <f>Обращения!#REF!</f>
        <v>#REF!</v>
      </c>
      <c r="I39" s="8"/>
      <c r="J39" s="8" t="e">
        <f>Обращения!#REF!</f>
        <v>#REF!</v>
      </c>
      <c r="K39" s="8" t="e">
        <f>ROUND((Обращения!#REF!/9*12),0)</f>
        <v>#REF!</v>
      </c>
      <c r="L39" s="8" t="e">
        <f>Обращения!#REF!</f>
        <v>#REF!</v>
      </c>
      <c r="M39" s="63"/>
      <c r="N39" s="63">
        <v>468</v>
      </c>
      <c r="O39" s="63"/>
      <c r="P39" s="63"/>
      <c r="Q39" s="63">
        <v>0</v>
      </c>
      <c r="R39" s="63"/>
      <c r="S39" s="63"/>
      <c r="T39" s="8" t="e">
        <f>Обращения!#REF!</f>
        <v>#REF!</v>
      </c>
      <c r="U39" s="8" t="e">
        <f>ROUND((Обращения!#REF!/9*12),0)</f>
        <v>#REF!</v>
      </c>
      <c r="V39" s="63"/>
      <c r="W39" s="63"/>
      <c r="X39" s="63"/>
      <c r="Y39" s="8" t="e">
        <f>Обращения!#REF!</f>
        <v>#REF!</v>
      </c>
      <c r="Z39" s="63"/>
      <c r="AA39" s="63"/>
      <c r="AB39" s="63"/>
      <c r="AC39" s="63"/>
      <c r="AD39" s="8" t="e">
        <f>Обращения!#REF!</f>
        <v>#REF!</v>
      </c>
      <c r="AE39" s="8" t="e">
        <f>ROUND((Обращения!#REF!/9*12),0)</f>
        <v>#REF!</v>
      </c>
      <c r="AF39" s="8" t="e">
        <f>Обращения!#REF!</f>
        <v>#REF!</v>
      </c>
      <c r="AG39" s="63"/>
      <c r="AH39" s="61"/>
    </row>
    <row r="40" spans="1:34" ht="30" x14ac:dyDescent="0.25">
      <c r="A40" s="7">
        <f>'ПЭ - АПП - Посещения'!A40</f>
        <v>33</v>
      </c>
      <c r="B40" s="29" t="str">
        <f>'ПЭ - АПП - Посещения'!B40</f>
        <v xml:space="preserve">ОГБУЗ «Чухломская центральная районная больница» </v>
      </c>
      <c r="C40" s="8">
        <f>'ПЭ - АПП'!C40</f>
        <v>0</v>
      </c>
      <c r="D40" s="8">
        <f>'ПЭ - АПП'!D40</f>
        <v>0</v>
      </c>
      <c r="E40" s="8">
        <f>'ПЭ - АПП'!E40</f>
        <v>0</v>
      </c>
      <c r="F40" s="8" t="e">
        <f>Обращения!#REF!</f>
        <v>#REF!</v>
      </c>
      <c r="G40" s="8" t="e">
        <f>ROUND((Обращения!#REF!/9*12),0)</f>
        <v>#REF!</v>
      </c>
      <c r="H40" s="8" t="e">
        <f>Обращения!#REF!</f>
        <v>#REF!</v>
      </c>
      <c r="I40" s="8"/>
      <c r="J40" s="8" t="e">
        <f>Обращения!#REF!</f>
        <v>#REF!</v>
      </c>
      <c r="K40" s="8" t="e">
        <f>ROUND((Обращения!#REF!/9*12),0)</f>
        <v>#REF!</v>
      </c>
      <c r="L40" s="8" t="e">
        <f>Обращения!#REF!</f>
        <v>#REF!</v>
      </c>
      <c r="M40" s="8"/>
      <c r="N40" s="8">
        <v>214</v>
      </c>
      <c r="O40" s="8"/>
      <c r="P40" s="8"/>
      <c r="Q40" s="8">
        <v>0</v>
      </c>
      <c r="R40" s="8"/>
      <c r="S40" s="8"/>
      <c r="T40" s="8" t="e">
        <f>Обращения!#REF!</f>
        <v>#REF!</v>
      </c>
      <c r="U40" s="8" t="e">
        <f>ROUND((Обращения!#REF!/9*12),0)</f>
        <v>#REF!</v>
      </c>
      <c r="V40" s="8"/>
      <c r="W40" s="8"/>
      <c r="X40" s="8"/>
      <c r="Y40" s="8" t="e">
        <f>Обращения!#REF!</f>
        <v>#REF!</v>
      </c>
      <c r="Z40" s="8"/>
      <c r="AA40" s="8"/>
      <c r="AB40" s="8"/>
      <c r="AC40" s="8"/>
      <c r="AD40" s="8" t="e">
        <f>Обращения!#REF!</f>
        <v>#REF!</v>
      </c>
      <c r="AE40" s="8" t="e">
        <f>ROUND((Обращения!#REF!/9*12),0)</f>
        <v>#REF!</v>
      </c>
      <c r="AF40" s="8" t="e">
        <f>Обращения!#REF!</f>
        <v>#REF!</v>
      </c>
      <c r="AG40" s="8"/>
      <c r="AH40" s="61"/>
    </row>
    <row r="41" spans="1:34" ht="30" x14ac:dyDescent="0.25">
      <c r="A41" s="7">
        <f>'ПЭ - АПП - Посещения'!A41</f>
        <v>34</v>
      </c>
      <c r="B41" s="29" t="str">
        <f>'ПЭ - АПП - Посещения'!B41</f>
        <v>ФКУЗ «МСЧ МВД РФ по Костромской области»</v>
      </c>
      <c r="C41" s="8">
        <f>'ПЭ - АПП'!C41</f>
        <v>0</v>
      </c>
      <c r="D41" s="8">
        <f>'ПЭ - АПП'!D41</f>
        <v>0</v>
      </c>
      <c r="E41" s="8">
        <f>'ПЭ - АПП'!E41</f>
        <v>0</v>
      </c>
      <c r="F41" s="8" t="e">
        <f>Обращения!#REF!</f>
        <v>#REF!</v>
      </c>
      <c r="G41" s="8" t="e">
        <f>ROUND((Обращения!#REF!/9*12),0)</f>
        <v>#REF!</v>
      </c>
      <c r="H41" s="8" t="e">
        <f>Обращения!#REF!</f>
        <v>#REF!</v>
      </c>
      <c r="I41" s="8"/>
      <c r="J41" s="8" t="e">
        <f>Обращения!#REF!</f>
        <v>#REF!</v>
      </c>
      <c r="K41" s="8" t="e">
        <f>ROUND((Обращения!#REF!/9*12),0)</f>
        <v>#REF!</v>
      </c>
      <c r="L41" s="8" t="e">
        <f>Обращения!#REF!</f>
        <v>#REF!</v>
      </c>
      <c r="M41" s="8"/>
      <c r="N41" s="8">
        <v>8</v>
      </c>
      <c r="O41" s="8"/>
      <c r="P41" s="8"/>
      <c r="Q41" s="8"/>
      <c r="R41" s="8"/>
      <c r="S41" s="8"/>
      <c r="T41" s="8" t="e">
        <f>Обращения!#REF!</f>
        <v>#REF!</v>
      </c>
      <c r="U41" s="8" t="e">
        <f>ROUND((Обращения!#REF!/9*12),0)</f>
        <v>#REF!</v>
      </c>
      <c r="V41" s="8"/>
      <c r="W41" s="8"/>
      <c r="X41" s="8"/>
      <c r="Y41" s="8" t="e">
        <f>Обращения!#REF!</f>
        <v>#REF!</v>
      </c>
      <c r="Z41" s="8"/>
      <c r="AA41" s="8"/>
      <c r="AB41" s="8"/>
      <c r="AC41" s="8"/>
      <c r="AD41" s="8" t="e">
        <f>Обращения!#REF!</f>
        <v>#REF!</v>
      </c>
      <c r="AE41" s="8" t="e">
        <f>ROUND((Обращения!#REF!/9*12),0)</f>
        <v>#REF!</v>
      </c>
      <c r="AF41" s="8" t="e">
        <f>Обращения!#REF!</f>
        <v>#REF!</v>
      </c>
      <c r="AG41" s="8"/>
      <c r="AH41" s="61"/>
    </row>
    <row r="42" spans="1:34" s="65" customFormat="1" ht="30" x14ac:dyDescent="0.25">
      <c r="A42" s="7">
        <f>'ПЭ - АПП - Посещения'!A42</f>
        <v>35</v>
      </c>
      <c r="B42" s="29" t="str">
        <f>'ПЭ - АПП - Посещения'!B42</f>
        <v>ЧУЗ «Поликлиника «РЖД-Медицина» города Буй«»</v>
      </c>
      <c r="C42" s="8">
        <f>'ПЭ - АПП'!C42</f>
        <v>0</v>
      </c>
      <c r="D42" s="8">
        <f>'ПЭ - АПП'!D42</f>
        <v>0</v>
      </c>
      <c r="E42" s="8">
        <f>'ПЭ - АПП'!E42</f>
        <v>0</v>
      </c>
      <c r="F42" s="8" t="e">
        <f>Обращения!#REF!</f>
        <v>#REF!</v>
      </c>
      <c r="G42" s="8" t="e">
        <f>ROUND((Обращения!#REF!/9*12),0)</f>
        <v>#REF!</v>
      </c>
      <c r="H42" s="8" t="e">
        <f>Обращения!#REF!</f>
        <v>#REF!</v>
      </c>
      <c r="I42" s="8"/>
      <c r="J42" s="8" t="e">
        <f>Обращения!#REF!</f>
        <v>#REF!</v>
      </c>
      <c r="K42" s="8" t="e">
        <f>ROUND((Обращения!#REF!/9*12),0)</f>
        <v>#REF!</v>
      </c>
      <c r="L42" s="8" t="e">
        <f>Обращения!#REF!</f>
        <v>#REF!</v>
      </c>
      <c r="M42" s="63"/>
      <c r="N42" s="63">
        <v>445</v>
      </c>
      <c r="O42" s="63"/>
      <c r="P42" s="63"/>
      <c r="Q42" s="63"/>
      <c r="R42" s="63"/>
      <c r="S42" s="63"/>
      <c r="T42" s="8" t="e">
        <f>Обращения!#REF!</f>
        <v>#REF!</v>
      </c>
      <c r="U42" s="8" t="e">
        <f>ROUND((Обращения!#REF!/9*12),0)</f>
        <v>#REF!</v>
      </c>
      <c r="V42" s="63"/>
      <c r="W42" s="63"/>
      <c r="X42" s="63"/>
      <c r="Y42" s="8" t="e">
        <f>Обращения!#REF!</f>
        <v>#REF!</v>
      </c>
      <c r="Z42" s="63"/>
      <c r="AA42" s="63"/>
      <c r="AB42" s="63"/>
      <c r="AC42" s="63"/>
      <c r="AD42" s="8" t="e">
        <f>Обращения!#REF!</f>
        <v>#REF!</v>
      </c>
      <c r="AE42" s="8" t="e">
        <f>ROUND((Обращения!#REF!/9*12),0)</f>
        <v>#REF!</v>
      </c>
      <c r="AF42" s="8" t="e">
        <f>Обращения!#REF!</f>
        <v>#REF!</v>
      </c>
      <c r="AG42" s="63"/>
      <c r="AH42" s="61"/>
    </row>
    <row r="43" spans="1:34" ht="30" x14ac:dyDescent="0.25">
      <c r="A43" s="7">
        <f>'ПЭ - АПП - Посещения'!A43</f>
        <v>36</v>
      </c>
      <c r="B43" s="29" t="str">
        <f>'ПЭ - АПП - Посещения'!B43</f>
        <v>ЧУЗ «Поликлиника «РЖД-Медицина» города Шарья«»</v>
      </c>
      <c r="C43" s="8">
        <f>'ПЭ - АПП'!C43</f>
        <v>0</v>
      </c>
      <c r="D43" s="8">
        <f>'ПЭ - АПП'!D43</f>
        <v>0</v>
      </c>
      <c r="E43" s="8">
        <f>'ПЭ - АПП'!E43</f>
        <v>0</v>
      </c>
      <c r="F43" s="8" t="e">
        <f>Обращения!#REF!</f>
        <v>#REF!</v>
      </c>
      <c r="G43" s="8" t="e">
        <f>ROUND((Обращения!#REF!/9*12),0)</f>
        <v>#REF!</v>
      </c>
      <c r="H43" s="8" t="e">
        <f>Обращения!#REF!</f>
        <v>#REF!</v>
      </c>
      <c r="I43" s="8"/>
      <c r="J43" s="8" t="e">
        <f>Обращения!#REF!</f>
        <v>#REF!</v>
      </c>
      <c r="K43" s="8" t="e">
        <f>ROUND((Обращения!#REF!/9*12),0)</f>
        <v>#REF!</v>
      </c>
      <c r="L43" s="8" t="e">
        <f>Обращения!#REF!</f>
        <v>#REF!</v>
      </c>
      <c r="M43" s="8"/>
      <c r="N43" s="8">
        <v>1272</v>
      </c>
      <c r="O43" s="8"/>
      <c r="P43" s="8"/>
      <c r="Q43" s="8"/>
      <c r="R43" s="8"/>
      <c r="S43" s="8"/>
      <c r="T43" s="8" t="e">
        <f>Обращения!#REF!</f>
        <v>#REF!</v>
      </c>
      <c r="U43" s="8" t="e">
        <f>ROUND((Обращения!#REF!/9*12),0)</f>
        <v>#REF!</v>
      </c>
      <c r="V43" s="8"/>
      <c r="W43" s="8"/>
      <c r="X43" s="8"/>
      <c r="Y43" s="8" t="e">
        <f>Обращения!#REF!</f>
        <v>#REF!</v>
      </c>
      <c r="Z43" s="8"/>
      <c r="AA43" s="8"/>
      <c r="AB43" s="8"/>
      <c r="AC43" s="8"/>
      <c r="AD43" s="8" t="e">
        <f>Обращения!#REF!</f>
        <v>#REF!</v>
      </c>
      <c r="AE43" s="8" t="e">
        <f>ROUND((Обращения!#REF!/9*12),0)</f>
        <v>#REF!</v>
      </c>
      <c r="AF43" s="8" t="e">
        <f>Обращения!#REF!</f>
        <v>#REF!</v>
      </c>
      <c r="AG43" s="8"/>
      <c r="AH43" s="61"/>
    </row>
    <row r="44" spans="1:34" x14ac:dyDescent="0.25">
      <c r="A44" s="7">
        <f>'ПЭ - АПП - Посещения'!A44</f>
        <v>37</v>
      </c>
      <c r="B44" s="29" t="str">
        <f>'ПЭ - АПП - Посещения'!B44</f>
        <v>ЧУ «Клиника Медекс Кострома»</v>
      </c>
      <c r="C44" s="8">
        <f>'ПЭ - АПП'!C44</f>
        <v>0</v>
      </c>
      <c r="D44" s="8">
        <f>'ПЭ - АПП'!D44</f>
        <v>0</v>
      </c>
      <c r="E44" s="8">
        <f>'ПЭ - АПП'!E44</f>
        <v>0</v>
      </c>
      <c r="F44" s="8" t="e">
        <f>Обращения!#REF!</f>
        <v>#REF!</v>
      </c>
      <c r="G44" s="8" t="e">
        <f>ROUND((Обращения!#REF!/9*12),0)</f>
        <v>#REF!</v>
      </c>
      <c r="H44" s="8" t="e">
        <f>Обращения!#REF!</f>
        <v>#REF!</v>
      </c>
      <c r="I44" s="8"/>
      <c r="J44" s="8" t="e">
        <f>Обращения!#REF!</f>
        <v>#REF!</v>
      </c>
      <c r="K44" s="8" t="e">
        <f>ROUND((Обращения!#REF!/9*12),0)</f>
        <v>#REF!</v>
      </c>
      <c r="L44" s="8" t="e">
        <f>Обращения!#REF!</f>
        <v>#REF!</v>
      </c>
      <c r="M44" s="8"/>
      <c r="N44" s="8">
        <v>3763</v>
      </c>
      <c r="O44" s="8"/>
      <c r="P44" s="8"/>
      <c r="Q44" s="8"/>
      <c r="R44" s="8"/>
      <c r="S44" s="8"/>
      <c r="T44" s="8" t="e">
        <f>Обращения!#REF!</f>
        <v>#REF!</v>
      </c>
      <c r="U44" s="8" t="e">
        <f>ROUND((Обращения!#REF!/9*12),0)</f>
        <v>#REF!</v>
      </c>
      <c r="V44" s="8"/>
      <c r="W44" s="8"/>
      <c r="X44" s="8"/>
      <c r="Y44" s="8" t="e">
        <f>Обращения!#REF!</f>
        <v>#REF!</v>
      </c>
      <c r="Z44" s="8"/>
      <c r="AA44" s="8"/>
      <c r="AB44" s="8"/>
      <c r="AC44" s="8"/>
      <c r="AD44" s="8" t="e">
        <f>Обращения!#REF!</f>
        <v>#REF!</v>
      </c>
      <c r="AE44" s="8" t="e">
        <f>ROUND((Обращения!#REF!/9*12),0)</f>
        <v>#REF!</v>
      </c>
      <c r="AF44" s="8" t="e">
        <f>Обращения!#REF!</f>
        <v>#REF!</v>
      </c>
      <c r="AG44" s="8"/>
      <c r="AH44" s="61"/>
    </row>
    <row r="45" spans="1:34" x14ac:dyDescent="0.25">
      <c r="A45" s="7">
        <f>'ПЭ - АПП - Посещения'!A45</f>
        <v>38</v>
      </c>
      <c r="B45" s="29" t="str">
        <f>'ПЭ - АПП - Посещения'!B45</f>
        <v>МЧУ ДПО «Нефросовет»</v>
      </c>
      <c r="C45" s="8">
        <f>'ПЭ - АПП'!C45</f>
        <v>0</v>
      </c>
      <c r="D45" s="8">
        <f>'ПЭ - АПП'!D45</f>
        <v>0</v>
      </c>
      <c r="E45" s="8">
        <f>'ПЭ - АПП'!E45</f>
        <v>0</v>
      </c>
      <c r="F45" s="8" t="e">
        <f>Обращения!#REF!</f>
        <v>#REF!</v>
      </c>
      <c r="G45" s="8" t="e">
        <f>ROUND((Обращения!#REF!/9*12),0)</f>
        <v>#REF!</v>
      </c>
      <c r="H45" s="8" t="e">
        <f>Обращения!#REF!</f>
        <v>#REF!</v>
      </c>
      <c r="I45" s="8"/>
      <c r="J45" s="8" t="e">
        <f>Обращения!#REF!</f>
        <v>#REF!</v>
      </c>
      <c r="K45" s="8" t="e">
        <f>ROUND((Обращения!#REF!/9*12),0)</f>
        <v>#REF!</v>
      </c>
      <c r="L45" s="8" t="e">
        <f>Обращения!#REF!</f>
        <v>#REF!</v>
      </c>
      <c r="M45" s="8"/>
      <c r="N45" s="8"/>
      <c r="O45" s="8"/>
      <c r="P45" s="8"/>
      <c r="Q45" s="8"/>
      <c r="R45" s="8"/>
      <c r="S45" s="8"/>
      <c r="T45" s="8" t="e">
        <f>Обращения!#REF!</f>
        <v>#REF!</v>
      </c>
      <c r="U45" s="8" t="e">
        <f>ROUND((Обращения!#REF!/9*12),0)</f>
        <v>#REF!</v>
      </c>
      <c r="V45" s="8"/>
      <c r="W45" s="8"/>
      <c r="X45" s="8"/>
      <c r="Y45" s="8" t="e">
        <f>Обращения!#REF!</f>
        <v>#REF!</v>
      </c>
      <c r="Z45" s="8"/>
      <c r="AA45" s="8"/>
      <c r="AB45" s="8"/>
      <c r="AC45" s="8"/>
      <c r="AD45" s="8" t="e">
        <f>Обращения!#REF!</f>
        <v>#REF!</v>
      </c>
      <c r="AE45" s="8" t="e">
        <f>ROUND((Обращения!#REF!/9*12),0)</f>
        <v>#REF!</v>
      </c>
      <c r="AF45" s="8" t="e">
        <f>Обращения!#REF!</f>
        <v>#REF!</v>
      </c>
      <c r="AG45" s="8"/>
      <c r="AH45" s="61"/>
    </row>
    <row r="46" spans="1:34" x14ac:dyDescent="0.25">
      <c r="A46" s="7">
        <f>'ПЭ - АПП - Посещения'!A46</f>
        <v>39</v>
      </c>
      <c r="B46" s="29" t="str">
        <f>'ПЭ - АПП - Посещения'!B46</f>
        <v>ЛПУ «Санаторий «Колос»</v>
      </c>
      <c r="C46" s="8">
        <f>'ПЭ - АПП'!C46</f>
        <v>0</v>
      </c>
      <c r="D46" s="8">
        <f>'ПЭ - АПП'!D46</f>
        <v>0</v>
      </c>
      <c r="E46" s="8">
        <f>'ПЭ - АПП'!E46</f>
        <v>0</v>
      </c>
      <c r="F46" s="8" t="e">
        <f>Обращения!#REF!</f>
        <v>#REF!</v>
      </c>
      <c r="G46" s="8" t="e">
        <f>ROUND((Обращения!#REF!/9*12),0)</f>
        <v>#REF!</v>
      </c>
      <c r="H46" s="8" t="e">
        <f>Обращения!#REF!</f>
        <v>#REF!</v>
      </c>
      <c r="I46" s="8"/>
      <c r="J46" s="8" t="e">
        <f>Обращения!#REF!</f>
        <v>#REF!</v>
      </c>
      <c r="K46" s="8" t="e">
        <f>ROUND((Обращения!#REF!/9*12),0)</f>
        <v>#REF!</v>
      </c>
      <c r="L46" s="8" t="e">
        <f>Обращения!#REF!</f>
        <v>#REF!</v>
      </c>
      <c r="M46" s="8"/>
      <c r="N46" s="8"/>
      <c r="O46" s="8"/>
      <c r="P46" s="8"/>
      <c r="Q46" s="8"/>
      <c r="R46" s="8"/>
      <c r="S46" s="8"/>
      <c r="T46" s="8" t="e">
        <f>Обращения!#REF!</f>
        <v>#REF!</v>
      </c>
      <c r="U46" s="8" t="e">
        <f>ROUND((Обращения!#REF!/9*12),0)</f>
        <v>#REF!</v>
      </c>
      <c r="V46" s="8"/>
      <c r="W46" s="8"/>
      <c r="X46" s="8"/>
      <c r="Y46" s="8" t="e">
        <f>Обращения!#REF!</f>
        <v>#REF!</v>
      </c>
      <c r="Z46" s="8"/>
      <c r="AA46" s="8"/>
      <c r="AB46" s="8"/>
      <c r="AC46" s="8"/>
      <c r="AD46" s="8" t="e">
        <f>Обращения!#REF!</f>
        <v>#REF!</v>
      </c>
      <c r="AE46" s="8" t="e">
        <f>ROUND((Обращения!#REF!/9*12),0)</f>
        <v>#REF!</v>
      </c>
      <c r="AF46" s="8" t="e">
        <f>Обращения!#REF!</f>
        <v>#REF!</v>
      </c>
      <c r="AG46" s="8"/>
      <c r="AH46" s="61"/>
    </row>
    <row r="47" spans="1:34" x14ac:dyDescent="0.25">
      <c r="A47" s="7">
        <f>'ПЭ - АПП - Посещения'!A47</f>
        <v>40</v>
      </c>
      <c r="B47" s="29" t="str">
        <f>'ПЭ - АПП - Посещения'!B47</f>
        <v>ЗАО «Санаторий имени Воровского»</v>
      </c>
      <c r="C47" s="8">
        <f>'ПЭ - АПП'!C47</f>
        <v>0</v>
      </c>
      <c r="D47" s="8">
        <f>'ПЭ - АПП'!D47</f>
        <v>0</v>
      </c>
      <c r="E47" s="8">
        <f>'ПЭ - АПП'!E47</f>
        <v>0</v>
      </c>
      <c r="F47" s="8" t="e">
        <f>Обращения!#REF!</f>
        <v>#REF!</v>
      </c>
      <c r="G47" s="8" t="e">
        <f>ROUND((Обращения!#REF!/9*12),0)</f>
        <v>#REF!</v>
      </c>
      <c r="H47" s="8" t="e">
        <f>Обращения!#REF!</f>
        <v>#REF!</v>
      </c>
      <c r="I47" s="8"/>
      <c r="J47" s="8" t="e">
        <f>Обращения!#REF!</f>
        <v>#REF!</v>
      </c>
      <c r="K47" s="8" t="e">
        <f>ROUND((Обращения!#REF!/9*12),0)</f>
        <v>#REF!</v>
      </c>
      <c r="L47" s="8" t="e">
        <f>Обращения!#REF!</f>
        <v>#REF!</v>
      </c>
      <c r="M47" s="8"/>
      <c r="N47" s="8"/>
      <c r="O47" s="8"/>
      <c r="P47" s="8"/>
      <c r="Q47" s="8"/>
      <c r="R47" s="8"/>
      <c r="S47" s="8"/>
      <c r="T47" s="8" t="e">
        <f>Обращения!#REF!</f>
        <v>#REF!</v>
      </c>
      <c r="U47" s="8" t="e">
        <f>ROUND((Обращения!#REF!/9*12),0)</f>
        <v>#REF!</v>
      </c>
      <c r="V47" s="8"/>
      <c r="W47" s="8"/>
      <c r="X47" s="8"/>
      <c r="Y47" s="8" t="e">
        <f>Обращения!#REF!</f>
        <v>#REF!</v>
      </c>
      <c r="Z47" s="8"/>
      <c r="AA47" s="8"/>
      <c r="AB47" s="8"/>
      <c r="AC47" s="8"/>
      <c r="AD47" s="8" t="e">
        <f>Обращения!#REF!</f>
        <v>#REF!</v>
      </c>
      <c r="AE47" s="8" t="e">
        <f>ROUND((Обращения!#REF!/9*12),0)</f>
        <v>#REF!</v>
      </c>
      <c r="AF47" s="8" t="e">
        <f>Обращения!#REF!</f>
        <v>#REF!</v>
      </c>
      <c r="AG47" s="8"/>
      <c r="AH47" s="61"/>
    </row>
    <row r="48" spans="1:34" x14ac:dyDescent="0.25">
      <c r="A48" s="7">
        <f>'ПЭ - АПП - Посещения'!A48</f>
        <v>41</v>
      </c>
      <c r="B48" s="29" t="str">
        <f>'ПЭ - АПП - Посещения'!B48</f>
        <v>ООО «Дент Аль»</v>
      </c>
      <c r="C48" s="8">
        <f>'ПЭ - АПП'!C48</f>
        <v>0</v>
      </c>
      <c r="D48" s="8">
        <f>'ПЭ - АПП'!D48</f>
        <v>0</v>
      </c>
      <c r="E48" s="8">
        <f>'ПЭ - АПП'!E48</f>
        <v>0</v>
      </c>
      <c r="F48" s="8" t="e">
        <f>Обращения!#REF!</f>
        <v>#REF!</v>
      </c>
      <c r="G48" s="8" t="e">
        <f>ROUND((Обращения!#REF!/9*12),0)</f>
        <v>#REF!</v>
      </c>
      <c r="H48" s="8" t="e">
        <f>Обращения!#REF!</f>
        <v>#REF!</v>
      </c>
      <c r="I48" s="8"/>
      <c r="J48" s="8" t="e">
        <f>Обращения!#REF!</f>
        <v>#REF!</v>
      </c>
      <c r="K48" s="8" t="e">
        <f>ROUND((Обращения!#REF!/9*12),0)</f>
        <v>#REF!</v>
      </c>
      <c r="L48" s="8" t="e">
        <f>Обращения!#REF!</f>
        <v>#REF!</v>
      </c>
      <c r="M48" s="8"/>
      <c r="N48" s="8"/>
      <c r="O48" s="8"/>
      <c r="P48" s="8"/>
      <c r="Q48" s="8"/>
      <c r="R48" s="8"/>
      <c r="S48" s="8"/>
      <c r="T48" s="8" t="e">
        <f>Обращения!#REF!</f>
        <v>#REF!</v>
      </c>
      <c r="U48" s="8" t="e">
        <f>ROUND((Обращения!#REF!/9*12),0)</f>
        <v>#REF!</v>
      </c>
      <c r="V48" s="8"/>
      <c r="W48" s="8"/>
      <c r="X48" s="8"/>
      <c r="Y48" s="8" t="e">
        <f>Обращения!#REF!</f>
        <v>#REF!</v>
      </c>
      <c r="Z48" s="8"/>
      <c r="AA48" s="8"/>
      <c r="AB48" s="8"/>
      <c r="AC48" s="8"/>
      <c r="AD48" s="8" t="e">
        <f>Обращения!#REF!</f>
        <v>#REF!</v>
      </c>
      <c r="AE48" s="8" t="e">
        <f>ROUND((Обращения!#REF!/9*12),0)</f>
        <v>#REF!</v>
      </c>
      <c r="AF48" s="8" t="e">
        <f>Обращения!#REF!</f>
        <v>#REF!</v>
      </c>
      <c r="AG48" s="8"/>
      <c r="AH48" s="61"/>
    </row>
    <row r="49" spans="1:34" x14ac:dyDescent="0.25">
      <c r="A49" s="7">
        <f>'ПЭ - АПП - Посещения'!A49</f>
        <v>42</v>
      </c>
      <c r="B49" s="29" t="str">
        <f>'ПЭ - АПП - Посещения'!B49</f>
        <v xml:space="preserve">ООО «ЗУБиК» </v>
      </c>
      <c r="C49" s="8">
        <f>'ПЭ - АПП'!C49</f>
        <v>0</v>
      </c>
      <c r="D49" s="8">
        <f>'ПЭ - АПП'!D49</f>
        <v>0</v>
      </c>
      <c r="E49" s="8">
        <f>'ПЭ - АПП'!E49</f>
        <v>0</v>
      </c>
      <c r="F49" s="8" t="e">
        <f>Обращения!#REF!</f>
        <v>#REF!</v>
      </c>
      <c r="G49" s="8" t="e">
        <f>ROUND((Обращения!#REF!/9*12),0)</f>
        <v>#REF!</v>
      </c>
      <c r="H49" s="8" t="e">
        <f>Обращения!#REF!</f>
        <v>#REF!</v>
      </c>
      <c r="I49" s="8"/>
      <c r="J49" s="8" t="e">
        <f>Обращения!#REF!</f>
        <v>#REF!</v>
      </c>
      <c r="K49" s="8" t="e">
        <f>ROUND((Обращения!#REF!/9*12),0)</f>
        <v>#REF!</v>
      </c>
      <c r="L49" s="8" t="e">
        <f>Обращения!#REF!</f>
        <v>#REF!</v>
      </c>
      <c r="M49" s="8"/>
      <c r="N49" s="8"/>
      <c r="O49" s="8"/>
      <c r="P49" s="8"/>
      <c r="Q49" s="8"/>
      <c r="R49" s="8"/>
      <c r="S49" s="8"/>
      <c r="T49" s="8" t="e">
        <f>Обращения!#REF!</f>
        <v>#REF!</v>
      </c>
      <c r="U49" s="8" t="e">
        <f>ROUND((Обращения!#REF!/9*12),0)</f>
        <v>#REF!</v>
      </c>
      <c r="V49" s="8"/>
      <c r="W49" s="8"/>
      <c r="X49" s="8"/>
      <c r="Y49" s="8" t="e">
        <f>Обращения!#REF!</f>
        <v>#REF!</v>
      </c>
      <c r="Z49" s="8"/>
      <c r="AA49" s="8"/>
      <c r="AB49" s="8"/>
      <c r="AC49" s="8"/>
      <c r="AD49" s="8" t="e">
        <f>Обращения!#REF!</f>
        <v>#REF!</v>
      </c>
      <c r="AE49" s="8" t="e">
        <f>ROUND((Обращения!#REF!/9*12),0)</f>
        <v>#REF!</v>
      </c>
      <c r="AF49" s="8" t="e">
        <f>Обращения!#REF!</f>
        <v>#REF!</v>
      </c>
      <c r="AG49" s="8"/>
      <c r="AH49" s="61"/>
    </row>
    <row r="50" spans="1:34" x14ac:dyDescent="0.25">
      <c r="A50" s="7">
        <f>'ПЭ - АПП - Посещения'!A50</f>
        <v>43</v>
      </c>
      <c r="B50" s="29" t="str">
        <f>'ПЭ - АПП - Посещения'!B50</f>
        <v>ООО «Зубной Чародей»</v>
      </c>
      <c r="C50" s="8">
        <f>'ПЭ - АПП'!C50</f>
        <v>0</v>
      </c>
      <c r="D50" s="8">
        <f>'ПЭ - АПП'!D50</f>
        <v>0</v>
      </c>
      <c r="E50" s="8">
        <f>'ПЭ - АПП'!E50</f>
        <v>0</v>
      </c>
      <c r="F50" s="8" t="e">
        <f>Обращения!#REF!</f>
        <v>#REF!</v>
      </c>
      <c r="G50" s="8" t="e">
        <f>ROUND((Обращения!#REF!/9*12),0)</f>
        <v>#REF!</v>
      </c>
      <c r="H50" s="8" t="e">
        <f>Обращения!#REF!</f>
        <v>#REF!</v>
      </c>
      <c r="I50" s="8"/>
      <c r="J50" s="8" t="e">
        <f>Обращения!#REF!</f>
        <v>#REF!</v>
      </c>
      <c r="K50" s="8" t="e">
        <f>ROUND((Обращения!#REF!/9*12),0)</f>
        <v>#REF!</v>
      </c>
      <c r="L50" s="8" t="e">
        <f>Обращения!#REF!</f>
        <v>#REF!</v>
      </c>
      <c r="M50" s="8"/>
      <c r="N50" s="8"/>
      <c r="O50" s="8"/>
      <c r="P50" s="8"/>
      <c r="Q50" s="8"/>
      <c r="R50" s="8"/>
      <c r="S50" s="8"/>
      <c r="T50" s="8" t="e">
        <f>Обращения!#REF!</f>
        <v>#REF!</v>
      </c>
      <c r="U50" s="8" t="e">
        <f>ROUND((Обращения!#REF!/9*12),0)</f>
        <v>#REF!</v>
      </c>
      <c r="V50" s="8"/>
      <c r="W50" s="8"/>
      <c r="X50" s="8"/>
      <c r="Y50" s="8" t="e">
        <f>Обращения!#REF!</f>
        <v>#REF!</v>
      </c>
      <c r="Z50" s="8"/>
      <c r="AA50" s="8"/>
      <c r="AB50" s="8"/>
      <c r="AC50" s="8"/>
      <c r="AD50" s="8" t="e">
        <f>Обращения!#REF!</f>
        <v>#REF!</v>
      </c>
      <c r="AE50" s="8" t="e">
        <f>ROUND((Обращения!#REF!/9*12),0)</f>
        <v>#REF!</v>
      </c>
      <c r="AF50" s="8" t="e">
        <f>Обращения!#REF!</f>
        <v>#REF!</v>
      </c>
      <c r="AG50" s="8"/>
      <c r="AH50" s="61"/>
    </row>
    <row r="51" spans="1:34" x14ac:dyDescent="0.25">
      <c r="A51" s="7">
        <f>'ПЭ - АПП - Посещения'!A51</f>
        <v>44</v>
      </c>
      <c r="B51" s="29" t="str">
        <f>'ПЭ - АПП - Посещения'!B51</f>
        <v xml:space="preserve">ООО «Оптима» </v>
      </c>
      <c r="C51" s="8">
        <f>'ПЭ - АПП'!C51</f>
        <v>0</v>
      </c>
      <c r="D51" s="8">
        <f>'ПЭ - АПП'!D51</f>
        <v>0</v>
      </c>
      <c r="E51" s="8">
        <f>'ПЭ - АПП'!E51</f>
        <v>0</v>
      </c>
      <c r="F51" s="8" t="e">
        <f>Обращения!#REF!</f>
        <v>#REF!</v>
      </c>
      <c r="G51" s="8" t="e">
        <f>ROUND((Обращения!#REF!/9*12),0)</f>
        <v>#REF!</v>
      </c>
      <c r="H51" s="8" t="e">
        <f>Обращения!#REF!</f>
        <v>#REF!</v>
      </c>
      <c r="I51" s="8"/>
      <c r="J51" s="8" t="e">
        <f>Обращения!#REF!</f>
        <v>#REF!</v>
      </c>
      <c r="K51" s="8" t="e">
        <f>ROUND((Обращения!#REF!/9*12),0)</f>
        <v>#REF!</v>
      </c>
      <c r="L51" s="8" t="e">
        <f>Обращения!#REF!</f>
        <v>#REF!</v>
      </c>
      <c r="M51" s="8"/>
      <c r="N51" s="8"/>
      <c r="O51" s="8"/>
      <c r="P51" s="8"/>
      <c r="Q51" s="8"/>
      <c r="R51" s="8"/>
      <c r="S51" s="8"/>
      <c r="T51" s="8" t="e">
        <f>Обращения!#REF!</f>
        <v>#REF!</v>
      </c>
      <c r="U51" s="8" t="e">
        <f>ROUND((Обращения!#REF!/9*12),0)</f>
        <v>#REF!</v>
      </c>
      <c r="V51" s="8"/>
      <c r="W51" s="8"/>
      <c r="X51" s="8"/>
      <c r="Y51" s="8" t="e">
        <f>Обращения!#REF!</f>
        <v>#REF!</v>
      </c>
      <c r="Z51" s="8"/>
      <c r="AA51" s="8"/>
      <c r="AB51" s="8"/>
      <c r="AC51" s="8"/>
      <c r="AD51" s="8" t="e">
        <f>Обращения!#REF!</f>
        <v>#REF!</v>
      </c>
      <c r="AE51" s="8" t="e">
        <f>ROUND((Обращения!#REF!/9*12),0)</f>
        <v>#REF!</v>
      </c>
      <c r="AF51" s="8" t="e">
        <f>Обращения!#REF!</f>
        <v>#REF!</v>
      </c>
      <c r="AG51" s="8"/>
      <c r="AH51" s="61"/>
    </row>
    <row r="52" spans="1:34" x14ac:dyDescent="0.25">
      <c r="A52" s="7">
        <f>'ПЭ - АПП - Посещения'!A52</f>
        <v>45</v>
      </c>
      <c r="B52" s="29" t="str">
        <f>'ПЭ - АПП - Посещения'!B52</f>
        <v xml:space="preserve">ООО «Кристалл» </v>
      </c>
      <c r="C52" s="8">
        <f>'ПЭ - АПП'!C52</f>
        <v>0</v>
      </c>
      <c r="D52" s="8">
        <f>'ПЭ - АПП'!D52</f>
        <v>0</v>
      </c>
      <c r="E52" s="8">
        <f>'ПЭ - АПП'!E52</f>
        <v>0</v>
      </c>
      <c r="F52" s="8" t="e">
        <f>Обращения!#REF!</f>
        <v>#REF!</v>
      </c>
      <c r="G52" s="8" t="e">
        <f>ROUND((Обращения!#REF!/9*12),0)</f>
        <v>#REF!</v>
      </c>
      <c r="H52" s="8" t="e">
        <f>Обращения!#REF!</f>
        <v>#REF!</v>
      </c>
      <c r="I52" s="8"/>
      <c r="J52" s="8" t="e">
        <f>Обращения!#REF!</f>
        <v>#REF!</v>
      </c>
      <c r="K52" s="8" t="e">
        <f>ROUND((Обращения!#REF!/9*12),0)</f>
        <v>#REF!</v>
      </c>
      <c r="L52" s="8" t="e">
        <f>Обращения!#REF!</f>
        <v>#REF!</v>
      </c>
      <c r="M52" s="8"/>
      <c r="N52" s="8"/>
      <c r="O52" s="8"/>
      <c r="P52" s="8"/>
      <c r="Q52" s="8"/>
      <c r="R52" s="8"/>
      <c r="S52" s="8"/>
      <c r="T52" s="8" t="e">
        <f>Обращения!#REF!</f>
        <v>#REF!</v>
      </c>
      <c r="U52" s="8" t="e">
        <f>ROUND((Обращения!#REF!/9*12),0)</f>
        <v>#REF!</v>
      </c>
      <c r="V52" s="8"/>
      <c r="W52" s="8"/>
      <c r="X52" s="8"/>
      <c r="Y52" s="8" t="e">
        <f>Обращения!#REF!</f>
        <v>#REF!</v>
      </c>
      <c r="Z52" s="8"/>
      <c r="AA52" s="8"/>
      <c r="AB52" s="8"/>
      <c r="AC52" s="8"/>
      <c r="AD52" s="8" t="e">
        <f>Обращения!#REF!</f>
        <v>#REF!</v>
      </c>
      <c r="AE52" s="8" t="e">
        <f>ROUND((Обращения!#REF!/9*12),0)</f>
        <v>#REF!</v>
      </c>
      <c r="AF52" s="8" t="e">
        <f>Обращения!#REF!</f>
        <v>#REF!</v>
      </c>
      <c r="AG52" s="8"/>
      <c r="AH52" s="61"/>
    </row>
    <row r="53" spans="1:34" x14ac:dyDescent="0.25">
      <c r="A53" s="7">
        <f>'ПЭ - АПП - Посещения'!A53</f>
        <v>46</v>
      </c>
      <c r="B53" s="29" t="str">
        <f>'ПЭ - АПП - Посещения'!B53</f>
        <v>ООО «Гинеколог и Я»</v>
      </c>
      <c r="C53" s="8">
        <f>'ПЭ - АПП'!C53</f>
        <v>0</v>
      </c>
      <c r="D53" s="8">
        <f>'ПЭ - АПП'!D53</f>
        <v>0</v>
      </c>
      <c r="E53" s="8">
        <f>'ПЭ - АПП'!E53</f>
        <v>0</v>
      </c>
      <c r="F53" s="8" t="e">
        <f>Обращения!#REF!</f>
        <v>#REF!</v>
      </c>
      <c r="G53" s="8" t="e">
        <f>ROUND((Обращения!#REF!/9*12),0)</f>
        <v>#REF!</v>
      </c>
      <c r="H53" s="8" t="e">
        <f>Обращения!#REF!</f>
        <v>#REF!</v>
      </c>
      <c r="I53" s="8"/>
      <c r="J53" s="8" t="e">
        <f>Обращения!#REF!</f>
        <v>#REF!</v>
      </c>
      <c r="K53" s="8" t="e">
        <f>ROUND((Обращения!#REF!/9*12),0)</f>
        <v>#REF!</v>
      </c>
      <c r="L53" s="8" t="e">
        <f>Обращения!#REF!</f>
        <v>#REF!</v>
      </c>
      <c r="M53" s="8"/>
      <c r="N53" s="8"/>
      <c r="O53" s="8"/>
      <c r="P53" s="8"/>
      <c r="Q53" s="8"/>
      <c r="R53" s="8"/>
      <c r="S53" s="8"/>
      <c r="T53" s="8" t="e">
        <f>Обращения!#REF!</f>
        <v>#REF!</v>
      </c>
      <c r="U53" s="8" t="e">
        <f>ROUND((Обращения!#REF!/9*12),0)</f>
        <v>#REF!</v>
      </c>
      <c r="V53" s="8"/>
      <c r="W53" s="8"/>
      <c r="X53" s="8"/>
      <c r="Y53" s="8" t="e">
        <f>Обращения!#REF!</f>
        <v>#REF!</v>
      </c>
      <c r="Z53" s="8"/>
      <c r="AA53" s="8"/>
      <c r="AB53" s="8"/>
      <c r="AC53" s="8"/>
      <c r="AD53" s="8" t="e">
        <f>Обращения!#REF!</f>
        <v>#REF!</v>
      </c>
      <c r="AE53" s="8" t="e">
        <f>ROUND((Обращения!#REF!/9*12),0)</f>
        <v>#REF!</v>
      </c>
      <c r="AF53" s="8" t="e">
        <f>Обращения!#REF!</f>
        <v>#REF!</v>
      </c>
      <c r="AG53" s="8"/>
      <c r="AH53" s="61"/>
    </row>
    <row r="54" spans="1:34" x14ac:dyDescent="0.25">
      <c r="A54" s="7">
        <f>'ПЭ - АПП - Посещения'!A54</f>
        <v>47</v>
      </c>
      <c r="B54" s="29" t="str">
        <f>'ПЭ - АПП - Посещения'!B54</f>
        <v>ООО «Хирургия глаза»</v>
      </c>
      <c r="C54" s="8">
        <f>'ПЭ - АПП'!C54</f>
        <v>0</v>
      </c>
      <c r="D54" s="8">
        <f>'ПЭ - АПП'!D54</f>
        <v>0</v>
      </c>
      <c r="E54" s="8">
        <f>'ПЭ - АПП'!E54</f>
        <v>0</v>
      </c>
      <c r="F54" s="8" t="e">
        <f>Обращения!#REF!</f>
        <v>#REF!</v>
      </c>
      <c r="G54" s="8" t="e">
        <f>ROUND((Обращения!#REF!/9*12),0)</f>
        <v>#REF!</v>
      </c>
      <c r="H54" s="8" t="e">
        <f>Обращения!#REF!</f>
        <v>#REF!</v>
      </c>
      <c r="I54" s="8"/>
      <c r="J54" s="8" t="e">
        <f>Обращения!#REF!</f>
        <v>#REF!</v>
      </c>
      <c r="K54" s="8" t="e">
        <f>ROUND((Обращения!#REF!/9*12),0)</f>
        <v>#REF!</v>
      </c>
      <c r="L54" s="8" t="e">
        <f>Обращения!#REF!</f>
        <v>#REF!</v>
      </c>
      <c r="M54" s="8"/>
      <c r="N54" s="8">
        <v>440</v>
      </c>
      <c r="O54" s="8"/>
      <c r="P54" s="8"/>
      <c r="Q54" s="8"/>
      <c r="R54" s="8"/>
      <c r="S54" s="8"/>
      <c r="T54" s="8" t="e">
        <f>Обращения!#REF!</f>
        <v>#REF!</v>
      </c>
      <c r="U54" s="8" t="e">
        <f>ROUND((Обращения!#REF!/9*12),0)</f>
        <v>#REF!</v>
      </c>
      <c r="V54" s="8"/>
      <c r="W54" s="8"/>
      <c r="X54" s="8"/>
      <c r="Y54" s="8" t="e">
        <f>Обращения!#REF!</f>
        <v>#REF!</v>
      </c>
      <c r="Z54" s="8"/>
      <c r="AA54" s="8"/>
      <c r="AB54" s="8"/>
      <c r="AC54" s="8"/>
      <c r="AD54" s="8" t="e">
        <f>Обращения!#REF!</f>
        <v>#REF!</v>
      </c>
      <c r="AE54" s="8" t="e">
        <f>ROUND((Обращения!#REF!/9*12),0)</f>
        <v>#REF!</v>
      </c>
      <c r="AF54" s="8" t="e">
        <f>Обращения!#REF!</f>
        <v>#REF!</v>
      </c>
      <c r="AG54" s="8"/>
      <c r="AH54" s="61"/>
    </row>
    <row r="55" spans="1:34" x14ac:dyDescent="0.25">
      <c r="A55" s="7">
        <f>'ПЭ - АПП - Посещения'!A55</f>
        <v>48</v>
      </c>
      <c r="B55" s="29" t="str">
        <f>'ПЭ - АПП - Посещения'!B55</f>
        <v xml:space="preserve">ООО «Медицинский центр «Здоровье» </v>
      </c>
      <c r="C55" s="8">
        <f>'ПЭ - АПП'!C55</f>
        <v>0</v>
      </c>
      <c r="D55" s="8">
        <f>'ПЭ - АПП'!D55</f>
        <v>0</v>
      </c>
      <c r="E55" s="8">
        <f>'ПЭ - АПП'!E55</f>
        <v>0</v>
      </c>
      <c r="F55" s="8" t="e">
        <f>Обращения!#REF!</f>
        <v>#REF!</v>
      </c>
      <c r="G55" s="8" t="e">
        <f>ROUND((Обращения!#REF!/9*12),0)</f>
        <v>#REF!</v>
      </c>
      <c r="H55" s="8" t="e">
        <f>Обращения!#REF!</f>
        <v>#REF!</v>
      </c>
      <c r="I55" s="8"/>
      <c r="J55" s="8" t="e">
        <f>Обращения!#REF!</f>
        <v>#REF!</v>
      </c>
      <c r="K55" s="8" t="e">
        <f>ROUND((Обращения!#REF!/9*12),0)</f>
        <v>#REF!</v>
      </c>
      <c r="L55" s="8" t="e">
        <f>Обращения!#REF!</f>
        <v>#REF!</v>
      </c>
      <c r="M55" s="8"/>
      <c r="N55" s="8">
        <v>88</v>
      </c>
      <c r="O55" s="8"/>
      <c r="P55" s="8"/>
      <c r="Q55" s="8"/>
      <c r="R55" s="8"/>
      <c r="S55" s="8"/>
      <c r="T55" s="8" t="e">
        <f>Обращения!#REF!</f>
        <v>#REF!</v>
      </c>
      <c r="U55" s="8" t="e">
        <f>ROUND((Обращения!#REF!/9*12),0)</f>
        <v>#REF!</v>
      </c>
      <c r="V55" s="8"/>
      <c r="W55" s="8"/>
      <c r="X55" s="8"/>
      <c r="Y55" s="8" t="e">
        <f>Обращения!#REF!</f>
        <v>#REF!</v>
      </c>
      <c r="Z55" s="8"/>
      <c r="AA55" s="8"/>
      <c r="AB55" s="8"/>
      <c r="AC55" s="8"/>
      <c r="AD55" s="8" t="e">
        <f>Обращения!#REF!</f>
        <v>#REF!</v>
      </c>
      <c r="AE55" s="8" t="e">
        <f>ROUND((Обращения!#REF!/9*12),0)</f>
        <v>#REF!</v>
      </c>
      <c r="AF55" s="8" t="e">
        <f>Обращения!#REF!</f>
        <v>#REF!</v>
      </c>
      <c r="AG55" s="8"/>
      <c r="AH55" s="61"/>
    </row>
    <row r="56" spans="1:34" x14ac:dyDescent="0.25">
      <c r="A56" s="7">
        <f>'ПЭ - АПП - Посещения'!A56</f>
        <v>49</v>
      </c>
      <c r="B56" s="29" t="str">
        <f>'ПЭ - АПП - Посещения'!B56</f>
        <v>ООО «Медицинский Центр «Мирт»</v>
      </c>
      <c r="C56" s="8">
        <f>'ПЭ - АПП'!C56</f>
        <v>0</v>
      </c>
      <c r="D56" s="8">
        <f>'ПЭ - АПП'!D56</f>
        <v>0</v>
      </c>
      <c r="E56" s="8">
        <f>'ПЭ - АПП'!E56</f>
        <v>0</v>
      </c>
      <c r="F56" s="8" t="e">
        <f>Обращения!#REF!</f>
        <v>#REF!</v>
      </c>
      <c r="G56" s="8" t="e">
        <f>ROUND((Обращения!#REF!/9*12),0)</f>
        <v>#REF!</v>
      </c>
      <c r="H56" s="8" t="e">
        <f>Обращения!#REF!</f>
        <v>#REF!</v>
      </c>
      <c r="I56" s="8"/>
      <c r="J56" s="8" t="e">
        <f>Обращения!#REF!</f>
        <v>#REF!</v>
      </c>
      <c r="K56" s="8" t="e">
        <f>ROUND((Обращения!#REF!/9*12),0)</f>
        <v>#REF!</v>
      </c>
      <c r="L56" s="8" t="e">
        <f>Обращения!#REF!</f>
        <v>#REF!</v>
      </c>
      <c r="M56" s="8"/>
      <c r="N56" s="8"/>
      <c r="O56" s="8"/>
      <c r="P56" s="8"/>
      <c r="Q56" s="8"/>
      <c r="R56" s="8"/>
      <c r="S56" s="8"/>
      <c r="T56" s="8" t="e">
        <f>Обращения!#REF!</f>
        <v>#REF!</v>
      </c>
      <c r="U56" s="8" t="e">
        <f>ROUND((Обращения!#REF!/9*12),0)</f>
        <v>#REF!</v>
      </c>
      <c r="V56" s="8"/>
      <c r="W56" s="8"/>
      <c r="X56" s="8"/>
      <c r="Y56" s="8" t="e">
        <f>Обращения!#REF!</f>
        <v>#REF!</v>
      </c>
      <c r="Z56" s="8"/>
      <c r="AA56" s="8"/>
      <c r="AB56" s="8"/>
      <c r="AC56" s="8"/>
      <c r="AD56" s="8" t="e">
        <f>Обращения!#REF!</f>
        <v>#REF!</v>
      </c>
      <c r="AE56" s="8" t="e">
        <f>ROUND((Обращения!#REF!/9*12),0)</f>
        <v>#REF!</v>
      </c>
      <c r="AF56" s="8" t="e">
        <f>Обращения!#REF!</f>
        <v>#REF!</v>
      </c>
      <c r="AG56" s="8"/>
      <c r="AH56" s="61"/>
    </row>
    <row r="57" spans="1:34" x14ac:dyDescent="0.25">
      <c r="A57" s="7">
        <f>'ПЭ - АПП - Посещения'!A57</f>
        <v>50</v>
      </c>
      <c r="B57" s="29" t="str">
        <f>'ПЭ - АПП - Посещения'!B57</f>
        <v>ООО «Мир здоровья»</v>
      </c>
      <c r="C57" s="8">
        <f>'ПЭ - АПП'!C57</f>
        <v>0</v>
      </c>
      <c r="D57" s="8">
        <f>'ПЭ - АПП'!D57</f>
        <v>0</v>
      </c>
      <c r="E57" s="8">
        <f>'ПЭ - АПП'!E57</f>
        <v>0</v>
      </c>
      <c r="F57" s="8" t="e">
        <f>Обращения!#REF!</f>
        <v>#REF!</v>
      </c>
      <c r="G57" s="8" t="e">
        <f>ROUND((Обращения!#REF!/9*12),0)</f>
        <v>#REF!</v>
      </c>
      <c r="H57" s="8" t="e">
        <f>Обращения!#REF!</f>
        <v>#REF!</v>
      </c>
      <c r="I57" s="8"/>
      <c r="J57" s="8" t="e">
        <f>Обращения!#REF!</f>
        <v>#REF!</v>
      </c>
      <c r="K57" s="8" t="e">
        <f>ROUND((Обращения!#REF!/9*12),0)</f>
        <v>#REF!</v>
      </c>
      <c r="L57" s="8" t="e">
        <f>Обращения!#REF!</f>
        <v>#REF!</v>
      </c>
      <c r="M57" s="8"/>
      <c r="N57" s="8"/>
      <c r="O57" s="8"/>
      <c r="P57" s="8"/>
      <c r="Q57" s="8"/>
      <c r="R57" s="8"/>
      <c r="S57" s="8"/>
      <c r="T57" s="8" t="e">
        <f>Обращения!#REF!</f>
        <v>#REF!</v>
      </c>
      <c r="U57" s="8" t="e">
        <f>ROUND((Обращения!#REF!/9*12),0)</f>
        <v>#REF!</v>
      </c>
      <c r="V57" s="8"/>
      <c r="W57" s="8"/>
      <c r="X57" s="8"/>
      <c r="Y57" s="8" t="e">
        <f>Обращения!#REF!</f>
        <v>#REF!</v>
      </c>
      <c r="Z57" s="8"/>
      <c r="AA57" s="8"/>
      <c r="AB57" s="8"/>
      <c r="AC57" s="8"/>
      <c r="AD57" s="8" t="e">
        <f>Обращения!#REF!</f>
        <v>#REF!</v>
      </c>
      <c r="AE57" s="8" t="e">
        <f>ROUND((Обращения!#REF!/9*12),0)</f>
        <v>#REF!</v>
      </c>
      <c r="AF57" s="8" t="e">
        <f>Обращения!#REF!</f>
        <v>#REF!</v>
      </c>
      <c r="AG57" s="8"/>
      <c r="AH57" s="61"/>
    </row>
    <row r="58" spans="1:34" x14ac:dyDescent="0.25">
      <c r="A58" s="7">
        <f>'ПЭ - АПП - Посещения'!A58</f>
        <v>51</v>
      </c>
      <c r="B58" s="29" t="str">
        <f>'ПЭ - АПП - Посещения'!B58</f>
        <v xml:space="preserve">ООО «Центр амбулаторной хирургии» </v>
      </c>
      <c r="C58" s="8">
        <f>'ПЭ - АПП'!C58</f>
        <v>0</v>
      </c>
      <c r="D58" s="8">
        <f>'ПЭ - АПП'!D58</f>
        <v>0</v>
      </c>
      <c r="E58" s="8">
        <f>'ПЭ - АПП'!E58</f>
        <v>0</v>
      </c>
      <c r="F58" s="8" t="e">
        <f>Обращения!#REF!</f>
        <v>#REF!</v>
      </c>
      <c r="G58" s="8" t="e">
        <f>ROUND((Обращения!#REF!/9*12),0)</f>
        <v>#REF!</v>
      </c>
      <c r="H58" s="8" t="e">
        <f>Обращения!#REF!</f>
        <v>#REF!</v>
      </c>
      <c r="I58" s="8"/>
      <c r="J58" s="8" t="e">
        <f>Обращения!#REF!</f>
        <v>#REF!</v>
      </c>
      <c r="K58" s="8" t="e">
        <f>ROUND((Обращения!#REF!/9*12),0)</f>
        <v>#REF!</v>
      </c>
      <c r="L58" s="8" t="e">
        <f>Обращения!#REF!</f>
        <v>#REF!</v>
      </c>
      <c r="M58" s="8"/>
      <c r="N58" s="8"/>
      <c r="O58" s="8"/>
      <c r="P58" s="8"/>
      <c r="Q58" s="8"/>
      <c r="R58" s="8"/>
      <c r="S58" s="8"/>
      <c r="T58" s="8" t="e">
        <f>Обращения!#REF!</f>
        <v>#REF!</v>
      </c>
      <c r="U58" s="8" t="e">
        <f>ROUND((Обращения!#REF!/9*12),0)</f>
        <v>#REF!</v>
      </c>
      <c r="V58" s="8"/>
      <c r="W58" s="8"/>
      <c r="X58" s="8"/>
      <c r="Y58" s="8" t="e">
        <f>Обращения!#REF!</f>
        <v>#REF!</v>
      </c>
      <c r="Z58" s="8"/>
      <c r="AA58" s="8"/>
      <c r="AB58" s="8"/>
      <c r="AC58" s="8"/>
      <c r="AD58" s="8" t="e">
        <f>Обращения!#REF!</f>
        <v>#REF!</v>
      </c>
      <c r="AE58" s="8" t="e">
        <f>ROUND((Обращения!#REF!/9*12),0)</f>
        <v>#REF!</v>
      </c>
      <c r="AF58" s="8" t="e">
        <f>Обращения!#REF!</f>
        <v>#REF!</v>
      </c>
      <c r="AG58" s="8"/>
      <c r="AH58" s="61"/>
    </row>
    <row r="59" spans="1:34" x14ac:dyDescent="0.25">
      <c r="A59" s="7">
        <f>'ПЭ - АПП - Посещения'!A59</f>
        <v>52</v>
      </c>
      <c r="B59" s="29" t="str">
        <f>'ПЭ - АПП - Посещения'!B59</f>
        <v>ООО «Профилактическая медицина»</v>
      </c>
      <c r="C59" s="8">
        <f>'ПЭ - АПП'!C59</f>
        <v>0</v>
      </c>
      <c r="D59" s="8">
        <f>'ПЭ - АПП'!D59</f>
        <v>0</v>
      </c>
      <c r="E59" s="8">
        <f>'ПЭ - АПП'!E59</f>
        <v>0</v>
      </c>
      <c r="F59" s="8" t="e">
        <f>Обращения!#REF!</f>
        <v>#REF!</v>
      </c>
      <c r="G59" s="8" t="e">
        <f>ROUND((Обращения!#REF!/9*12),0)</f>
        <v>#REF!</v>
      </c>
      <c r="H59" s="8" t="e">
        <f>Обращения!#REF!</f>
        <v>#REF!</v>
      </c>
      <c r="I59" s="8"/>
      <c r="J59" s="8" t="e">
        <f>Обращения!#REF!</f>
        <v>#REF!</v>
      </c>
      <c r="K59" s="8" t="e">
        <f>ROUND((Обращения!#REF!/9*12),0)</f>
        <v>#REF!</v>
      </c>
      <c r="L59" s="8" t="e">
        <f>Обращения!#REF!</f>
        <v>#REF!</v>
      </c>
      <c r="M59" s="8"/>
      <c r="N59" s="8"/>
      <c r="O59" s="8"/>
      <c r="P59" s="8"/>
      <c r="Q59" s="8"/>
      <c r="R59" s="8"/>
      <c r="S59" s="8"/>
      <c r="T59" s="8" t="e">
        <f>Обращения!#REF!</f>
        <v>#REF!</v>
      </c>
      <c r="U59" s="8" t="e">
        <f>ROUND((Обращения!#REF!/9*12),0)</f>
        <v>#REF!</v>
      </c>
      <c r="V59" s="8"/>
      <c r="W59" s="8"/>
      <c r="X59" s="8"/>
      <c r="Y59" s="8" t="e">
        <f>Обращения!#REF!</f>
        <v>#REF!</v>
      </c>
      <c r="Z59" s="8"/>
      <c r="AA59" s="8"/>
      <c r="AB59" s="8"/>
      <c r="AC59" s="8"/>
      <c r="AD59" s="8" t="e">
        <f>Обращения!#REF!</f>
        <v>#REF!</v>
      </c>
      <c r="AE59" s="8" t="e">
        <f>ROUND((Обращения!#REF!/9*12),0)</f>
        <v>#REF!</v>
      </c>
      <c r="AF59" s="8" t="e">
        <f>Обращения!#REF!</f>
        <v>#REF!</v>
      </c>
      <c r="AG59" s="8"/>
      <c r="AH59" s="61"/>
    </row>
    <row r="60" spans="1:34" x14ac:dyDescent="0.25">
      <c r="A60" s="7">
        <f>'ПЭ - АПП - Посещения'!A60</f>
        <v>53</v>
      </c>
      <c r="B60" s="29" t="str">
        <f>'ПЭ - АПП - Посещения'!B60</f>
        <v>ООО «ЛДЦ МИБС - Кострома»</v>
      </c>
      <c r="C60" s="8">
        <f>'ПЭ - АПП'!C60</f>
        <v>0</v>
      </c>
      <c r="D60" s="8">
        <f>'ПЭ - АПП'!D60</f>
        <v>0</v>
      </c>
      <c r="E60" s="8">
        <f>'ПЭ - АПП'!E60</f>
        <v>0</v>
      </c>
      <c r="F60" s="8" t="e">
        <f>Обращения!#REF!</f>
        <v>#REF!</v>
      </c>
      <c r="G60" s="8" t="e">
        <f>ROUND((Обращения!#REF!/9*12),0)</f>
        <v>#REF!</v>
      </c>
      <c r="H60" s="8" t="e">
        <f>Обращения!#REF!</f>
        <v>#REF!</v>
      </c>
      <c r="I60" s="8"/>
      <c r="J60" s="8" t="e">
        <f>Обращения!#REF!</f>
        <v>#REF!</v>
      </c>
      <c r="K60" s="8" t="e">
        <f>ROUND((Обращения!#REF!/9*12),0)</f>
        <v>#REF!</v>
      </c>
      <c r="L60" s="8" t="e">
        <f>Обращения!#REF!</f>
        <v>#REF!</v>
      </c>
      <c r="M60" s="66"/>
      <c r="N60" s="66"/>
      <c r="O60" s="66"/>
      <c r="P60" s="66"/>
      <c r="Q60" s="66"/>
      <c r="R60" s="66"/>
      <c r="S60" s="66"/>
      <c r="T60" s="8" t="e">
        <f>Обращения!#REF!</f>
        <v>#REF!</v>
      </c>
      <c r="U60" s="8" t="e">
        <f>ROUND((Обращения!#REF!/9*12),0)</f>
        <v>#REF!</v>
      </c>
      <c r="V60" s="66"/>
      <c r="W60" s="66"/>
      <c r="X60" s="66"/>
      <c r="Y60" s="8" t="e">
        <f>Обращения!#REF!</f>
        <v>#REF!</v>
      </c>
      <c r="Z60" s="66"/>
      <c r="AA60" s="66"/>
      <c r="AB60" s="66"/>
      <c r="AC60" s="66"/>
      <c r="AD60" s="8" t="e">
        <f>Обращения!#REF!</f>
        <v>#REF!</v>
      </c>
      <c r="AE60" s="8" t="e">
        <f>ROUND((Обращения!#REF!/9*12),0)</f>
        <v>#REF!</v>
      </c>
      <c r="AF60" s="8" t="e">
        <f>Обращения!#REF!</f>
        <v>#REF!</v>
      </c>
      <c r="AG60" s="66"/>
      <c r="AH60" s="61"/>
    </row>
    <row r="61" spans="1:34" x14ac:dyDescent="0.25">
      <c r="A61" s="7">
        <f>'ПЭ - АПП - Посещения'!A61</f>
        <v>54</v>
      </c>
      <c r="B61" s="29" t="str">
        <f>'ПЭ - АПП - Посещения'!B61</f>
        <v>ООО «МРТ - Эксперт Кострома»</v>
      </c>
      <c r="C61" s="8">
        <f>'ПЭ - АПП'!C61</f>
        <v>0</v>
      </c>
      <c r="D61" s="8">
        <f>'ПЭ - АПП'!D61</f>
        <v>0</v>
      </c>
      <c r="E61" s="8">
        <f>'ПЭ - АПП'!E61</f>
        <v>0</v>
      </c>
      <c r="F61" s="8" t="e">
        <f>Обращения!#REF!</f>
        <v>#REF!</v>
      </c>
      <c r="G61" s="8" t="e">
        <f>ROUND((Обращения!#REF!/9*12),0)</f>
        <v>#REF!</v>
      </c>
      <c r="H61" s="8" t="e">
        <f>Обращения!#REF!</f>
        <v>#REF!</v>
      </c>
      <c r="I61" s="8"/>
      <c r="J61" s="8" t="e">
        <f>Обращения!#REF!</f>
        <v>#REF!</v>
      </c>
      <c r="K61" s="8" t="e">
        <f>ROUND((Обращения!#REF!/9*12),0)</f>
        <v>#REF!</v>
      </c>
      <c r="L61" s="8" t="e">
        <f>Обращения!#REF!</f>
        <v>#REF!</v>
      </c>
      <c r="M61" s="66"/>
      <c r="N61" s="66"/>
      <c r="O61" s="66"/>
      <c r="P61" s="66"/>
      <c r="Q61" s="66"/>
      <c r="R61" s="66"/>
      <c r="S61" s="66"/>
      <c r="T61" s="8" t="e">
        <f>Обращения!#REF!</f>
        <v>#REF!</v>
      </c>
      <c r="U61" s="8" t="e">
        <f>ROUND((Обращения!#REF!/9*12),0)</f>
        <v>#REF!</v>
      </c>
      <c r="V61" s="66"/>
      <c r="W61" s="66"/>
      <c r="X61" s="66"/>
      <c r="Y61" s="8" t="e">
        <f>Обращения!#REF!</f>
        <v>#REF!</v>
      </c>
      <c r="Z61" s="66"/>
      <c r="AA61" s="66"/>
      <c r="AB61" s="66"/>
      <c r="AC61" s="66"/>
      <c r="AD61" s="8" t="e">
        <f>Обращения!#REF!</f>
        <v>#REF!</v>
      </c>
      <c r="AE61" s="8" t="e">
        <f>ROUND((Обращения!#REF!/9*12),0)</f>
        <v>#REF!</v>
      </c>
      <c r="AF61" s="8" t="e">
        <f>Обращения!#REF!</f>
        <v>#REF!</v>
      </c>
      <c r="AG61" s="66"/>
      <c r="AH61" s="61"/>
    </row>
    <row r="62" spans="1:34" x14ac:dyDescent="0.25">
      <c r="A62" s="7">
        <f>'ПЭ - АПП - Посещения'!A62</f>
        <v>55</v>
      </c>
      <c r="B62" s="29" t="str">
        <f>'ПЭ - АПП - Посещения'!B62</f>
        <v>ООО «МИРТ-МРТ»</v>
      </c>
      <c r="C62" s="8">
        <f>'ПЭ - АПП'!C62</f>
        <v>0</v>
      </c>
      <c r="D62" s="8">
        <f>'ПЭ - АПП'!D62</f>
        <v>0</v>
      </c>
      <c r="E62" s="8">
        <f>'ПЭ - АПП'!E62</f>
        <v>0</v>
      </c>
      <c r="F62" s="8" t="e">
        <f>Обращения!#REF!</f>
        <v>#REF!</v>
      </c>
      <c r="G62" s="8" t="e">
        <f>ROUND((Обращения!#REF!/9*12),0)</f>
        <v>#REF!</v>
      </c>
      <c r="H62" s="8" t="e">
        <f>Обращения!#REF!</f>
        <v>#REF!</v>
      </c>
      <c r="I62" s="8"/>
      <c r="J62" s="8" t="e">
        <f>Обращения!#REF!</f>
        <v>#REF!</v>
      </c>
      <c r="K62" s="8" t="e">
        <f>ROUND((Обращения!#REF!/9*12),0)</f>
        <v>#REF!</v>
      </c>
      <c r="L62" s="8" t="e">
        <f>Обращения!#REF!</f>
        <v>#REF!</v>
      </c>
      <c r="M62" s="66"/>
      <c r="N62" s="66"/>
      <c r="O62" s="66"/>
      <c r="P62" s="66"/>
      <c r="Q62" s="66"/>
      <c r="R62" s="66"/>
      <c r="S62" s="66"/>
      <c r="T62" s="8" t="e">
        <f>Обращения!#REF!</f>
        <v>#REF!</v>
      </c>
      <c r="U62" s="8" t="e">
        <f>ROUND((Обращения!#REF!/9*12),0)</f>
        <v>#REF!</v>
      </c>
      <c r="V62" s="66"/>
      <c r="W62" s="66"/>
      <c r="X62" s="66"/>
      <c r="Y62" s="8" t="e">
        <f>Обращения!#REF!</f>
        <v>#REF!</v>
      </c>
      <c r="Z62" s="66"/>
      <c r="AA62" s="66"/>
      <c r="AB62" s="66"/>
      <c r="AC62" s="66"/>
      <c r="AD62" s="8" t="e">
        <f>Обращения!#REF!</f>
        <v>#REF!</v>
      </c>
      <c r="AE62" s="8" t="e">
        <f>ROUND((Обращения!#REF!/9*12),0)</f>
        <v>#REF!</v>
      </c>
      <c r="AF62" s="8" t="e">
        <f>Обращения!#REF!</f>
        <v>#REF!</v>
      </c>
      <c r="AG62" s="66"/>
      <c r="AH62" s="61"/>
    </row>
    <row r="63" spans="1:34" x14ac:dyDescent="0.25">
      <c r="A63" s="7">
        <f>'ПЭ - АПП - Посещения'!A63</f>
        <v>56</v>
      </c>
      <c r="B63" s="29" t="str">
        <f>'ПЭ - АПП - Посещения'!B63</f>
        <v>ООО «Медицинская клиника «Кислород»</v>
      </c>
      <c r="C63" s="8">
        <f>'ПЭ - АПП'!C63</f>
        <v>0</v>
      </c>
      <c r="D63" s="8">
        <f>'ПЭ - АПП'!D63</f>
        <v>0</v>
      </c>
      <c r="E63" s="8">
        <f>'ПЭ - АПП'!E63</f>
        <v>0</v>
      </c>
      <c r="F63" s="8" t="e">
        <f>Обращения!#REF!</f>
        <v>#REF!</v>
      </c>
      <c r="G63" s="8" t="e">
        <f>ROUND((Обращения!#REF!/9*12),0)</f>
        <v>#REF!</v>
      </c>
      <c r="H63" s="8" t="e">
        <f>Обращения!#REF!</f>
        <v>#REF!</v>
      </c>
      <c r="I63" s="8"/>
      <c r="J63" s="8" t="e">
        <f>Обращения!#REF!</f>
        <v>#REF!</v>
      </c>
      <c r="K63" s="8" t="e">
        <f>ROUND((Обращения!#REF!/9*12),0)</f>
        <v>#REF!</v>
      </c>
      <c r="L63" s="8" t="e">
        <f>Обращения!#REF!</f>
        <v>#REF!</v>
      </c>
      <c r="M63" s="66"/>
      <c r="N63" s="66"/>
      <c r="O63" s="66"/>
      <c r="P63" s="66"/>
      <c r="Q63" s="66"/>
      <c r="R63" s="66"/>
      <c r="S63" s="66"/>
      <c r="T63" s="8" t="e">
        <f>Обращения!#REF!</f>
        <v>#REF!</v>
      </c>
      <c r="U63" s="8" t="e">
        <f>ROUND((Обращения!#REF!/9*12),0)</f>
        <v>#REF!</v>
      </c>
      <c r="V63" s="66"/>
      <c r="W63" s="66"/>
      <c r="X63" s="66"/>
      <c r="Y63" s="8" t="e">
        <f>Обращения!#REF!</f>
        <v>#REF!</v>
      </c>
      <c r="Z63" s="66"/>
      <c r="AA63" s="66"/>
      <c r="AB63" s="66"/>
      <c r="AC63" s="66"/>
      <c r="AD63" s="8" t="e">
        <f>Обращения!#REF!</f>
        <v>#REF!</v>
      </c>
      <c r="AE63" s="8" t="e">
        <f>ROUND((Обращения!#REF!/9*12),0)</f>
        <v>#REF!</v>
      </c>
      <c r="AF63" s="8" t="e">
        <f>Обращения!#REF!</f>
        <v>#REF!</v>
      </c>
      <c r="AG63" s="66"/>
      <c r="AH63" s="61"/>
    </row>
    <row r="64" spans="1:34" x14ac:dyDescent="0.25">
      <c r="A64" s="7">
        <f>'ПЭ - АПП - Посещения'!A64</f>
        <v>57</v>
      </c>
      <c r="B64" s="29" t="str">
        <f>'ПЭ - АПП - Посещения'!B64</f>
        <v>ООО «Мать и дитя Кострома»</v>
      </c>
      <c r="C64" s="8">
        <f>'ПЭ - АПП'!C64</f>
        <v>0</v>
      </c>
      <c r="D64" s="8">
        <f>'ПЭ - АПП'!D64</f>
        <v>0</v>
      </c>
      <c r="E64" s="8">
        <f>'ПЭ - АПП'!E64</f>
        <v>0</v>
      </c>
      <c r="F64" s="8" t="e">
        <f>Обращения!#REF!</f>
        <v>#REF!</v>
      </c>
      <c r="G64" s="8" t="e">
        <f>ROUND((Обращения!#REF!/9*12),0)</f>
        <v>#REF!</v>
      </c>
      <c r="H64" s="8" t="e">
        <f>Обращения!#REF!</f>
        <v>#REF!</v>
      </c>
      <c r="I64" s="8"/>
      <c r="J64" s="8" t="e">
        <f>Обращения!#REF!</f>
        <v>#REF!</v>
      </c>
      <c r="K64" s="8" t="e">
        <f>ROUND((Обращения!#REF!/9*12),0)</f>
        <v>#REF!</v>
      </c>
      <c r="L64" s="8" t="e">
        <f>Обращения!#REF!</f>
        <v>#REF!</v>
      </c>
      <c r="M64" s="66"/>
      <c r="N64" s="66"/>
      <c r="O64" s="66"/>
      <c r="P64" s="66"/>
      <c r="Q64" s="66"/>
      <c r="R64" s="66"/>
      <c r="S64" s="66"/>
      <c r="T64" s="8" t="e">
        <f>Обращения!#REF!</f>
        <v>#REF!</v>
      </c>
      <c r="U64" s="8" t="e">
        <f>ROUND((Обращения!#REF!/9*12),0)</f>
        <v>#REF!</v>
      </c>
      <c r="V64" s="66"/>
      <c r="W64" s="66"/>
      <c r="X64" s="66"/>
      <c r="Y64" s="8" t="e">
        <f>Обращения!#REF!</f>
        <v>#REF!</v>
      </c>
      <c r="Z64" s="66"/>
      <c r="AA64" s="66"/>
      <c r="AB64" s="66"/>
      <c r="AC64" s="66"/>
      <c r="AD64" s="8" t="e">
        <f>Обращения!#REF!</f>
        <v>#REF!</v>
      </c>
      <c r="AE64" s="8" t="e">
        <f>ROUND((Обращения!#REF!/9*12),0)</f>
        <v>#REF!</v>
      </c>
      <c r="AF64" s="8" t="e">
        <f>Обращения!#REF!</f>
        <v>#REF!</v>
      </c>
      <c r="AG64" s="66"/>
      <c r="AH64" s="61"/>
    </row>
    <row r="65" spans="1:34" x14ac:dyDescent="0.25">
      <c r="A65" s="7">
        <f>'ПЭ - АПП - Посещения'!A65</f>
        <v>58</v>
      </c>
      <c r="B65" s="29" t="str">
        <f>'ПЭ - АПП - Посещения'!B65</f>
        <v>ООО «МЦ «Юнона»</v>
      </c>
      <c r="C65" s="8">
        <f>'ПЭ - АПП'!C65</f>
        <v>0</v>
      </c>
      <c r="D65" s="8">
        <f>'ПЭ - АПП'!D65</f>
        <v>0</v>
      </c>
      <c r="E65" s="8">
        <f>'ПЭ - АПП'!E65</f>
        <v>0</v>
      </c>
      <c r="F65" s="8" t="e">
        <f>Обращения!#REF!</f>
        <v>#REF!</v>
      </c>
      <c r="G65" s="8" t="e">
        <f>ROUND((Обращения!#REF!/9*12),0)</f>
        <v>#REF!</v>
      </c>
      <c r="H65" s="8" t="e">
        <f>Обращения!#REF!</f>
        <v>#REF!</v>
      </c>
      <c r="I65" s="8"/>
      <c r="J65" s="8" t="e">
        <f>Обращения!#REF!</f>
        <v>#REF!</v>
      </c>
      <c r="K65" s="8" t="e">
        <f>ROUND((Обращения!#REF!/9*12),0)</f>
        <v>#REF!</v>
      </c>
      <c r="L65" s="8" t="e">
        <f>Обращения!#REF!</f>
        <v>#REF!</v>
      </c>
      <c r="M65" s="66"/>
      <c r="N65" s="66"/>
      <c r="O65" s="66"/>
      <c r="P65" s="66"/>
      <c r="Q65" s="66"/>
      <c r="R65" s="66"/>
      <c r="S65" s="66"/>
      <c r="T65" s="8" t="e">
        <f>Обращения!#REF!</f>
        <v>#REF!</v>
      </c>
      <c r="U65" s="8" t="e">
        <f>ROUND((Обращения!#REF!/9*12),0)</f>
        <v>#REF!</v>
      </c>
      <c r="V65" s="66"/>
      <c r="W65" s="66"/>
      <c r="X65" s="66"/>
      <c r="Y65" s="8" t="e">
        <f>Обращения!#REF!</f>
        <v>#REF!</v>
      </c>
      <c r="Z65" s="66"/>
      <c r="AA65" s="66"/>
      <c r="AB65" s="66"/>
      <c r="AC65" s="66"/>
      <c r="AD65" s="8" t="e">
        <f>Обращения!#REF!</f>
        <v>#REF!</v>
      </c>
      <c r="AE65" s="8" t="e">
        <f>ROUND((Обращения!#REF!/9*12),0)</f>
        <v>#REF!</v>
      </c>
      <c r="AF65" s="8" t="e">
        <f>Обращения!#REF!</f>
        <v>#REF!</v>
      </c>
      <c r="AG65" s="66"/>
      <c r="AH65" s="61"/>
    </row>
    <row r="66" spans="1:34" x14ac:dyDescent="0.25">
      <c r="A66" s="7">
        <f>'ПЭ - АПП - Посещения'!A66</f>
        <v>59</v>
      </c>
      <c r="B66" s="29" t="str">
        <f>'ПЭ - АПП - Посещения'!B66</f>
        <v>ООО «ЦЕНТР ЭКО»</v>
      </c>
      <c r="C66" s="8">
        <f>'ПЭ - АПП'!C66</f>
        <v>0</v>
      </c>
      <c r="D66" s="8">
        <f>'ПЭ - АПП'!D66</f>
        <v>0</v>
      </c>
      <c r="E66" s="8">
        <f>'ПЭ - АПП'!E66</f>
        <v>0</v>
      </c>
      <c r="F66" s="8" t="e">
        <f>Обращения!#REF!</f>
        <v>#REF!</v>
      </c>
      <c r="G66" s="8" t="e">
        <f>ROUND((Обращения!#REF!/9*12),0)</f>
        <v>#REF!</v>
      </c>
      <c r="H66" s="8" t="e">
        <f>Обращения!#REF!</f>
        <v>#REF!</v>
      </c>
      <c r="I66" s="8"/>
      <c r="J66" s="8" t="e">
        <f>Обращения!#REF!</f>
        <v>#REF!</v>
      </c>
      <c r="K66" s="8" t="e">
        <f>ROUND((Обращения!#REF!/9*12),0)</f>
        <v>#REF!</v>
      </c>
      <c r="L66" s="8" t="e">
        <f>Обращения!#REF!</f>
        <v>#REF!</v>
      </c>
      <c r="M66" s="66"/>
      <c r="N66" s="66"/>
      <c r="O66" s="66"/>
      <c r="P66" s="66"/>
      <c r="Q66" s="66"/>
      <c r="R66" s="66"/>
      <c r="S66" s="66"/>
      <c r="T66" s="8" t="e">
        <f>Обращения!#REF!</f>
        <v>#REF!</v>
      </c>
      <c r="U66" s="8" t="e">
        <f>ROUND((Обращения!#REF!/9*12),0)</f>
        <v>#REF!</v>
      </c>
      <c r="V66" s="66"/>
      <c r="W66" s="66"/>
      <c r="X66" s="66"/>
      <c r="Y66" s="8" t="e">
        <f>Обращения!#REF!</f>
        <v>#REF!</v>
      </c>
      <c r="Z66" s="66"/>
      <c r="AA66" s="66"/>
      <c r="AB66" s="66"/>
      <c r="AC66" s="66"/>
      <c r="AD66" s="8" t="e">
        <f>Обращения!#REF!</f>
        <v>#REF!</v>
      </c>
      <c r="AE66" s="8" t="e">
        <f>ROUND((Обращения!#REF!/9*12),0)</f>
        <v>#REF!</v>
      </c>
      <c r="AF66" s="8" t="e">
        <f>Обращения!#REF!</f>
        <v>#REF!</v>
      </c>
      <c r="AG66" s="66"/>
      <c r="AH66" s="61"/>
    </row>
    <row r="67" spans="1:34" x14ac:dyDescent="0.25">
      <c r="A67" s="7">
        <f>'ПЭ - АПП - Посещения'!A67</f>
        <v>60</v>
      </c>
      <c r="B67" s="29" t="str">
        <f>'ПЭ - АПП - Посещения'!B67</f>
        <v>ООО «МЕДСКАН»</v>
      </c>
      <c r="C67" s="8">
        <f>'ПЭ - АПП'!C67</f>
        <v>0</v>
      </c>
      <c r="D67" s="8">
        <f>'ПЭ - АПП'!D67</f>
        <v>0</v>
      </c>
      <c r="E67" s="8">
        <f>'ПЭ - АПП'!E67</f>
        <v>0</v>
      </c>
      <c r="F67" s="8" t="e">
        <f>Обращения!#REF!</f>
        <v>#REF!</v>
      </c>
      <c r="G67" s="8" t="e">
        <f>ROUND((Обращения!#REF!/9*12),0)</f>
        <v>#REF!</v>
      </c>
      <c r="H67" s="8" t="e">
        <f>Обращения!#REF!</f>
        <v>#REF!</v>
      </c>
      <c r="I67" s="8"/>
      <c r="J67" s="8" t="e">
        <f>Обращения!#REF!</f>
        <v>#REF!</v>
      </c>
      <c r="K67" s="8" t="e">
        <f>ROUND((Обращения!#REF!/9*12),0)</f>
        <v>#REF!</v>
      </c>
      <c r="L67" s="8" t="e">
        <f>Обращения!#REF!</f>
        <v>#REF!</v>
      </c>
      <c r="M67" s="66"/>
      <c r="N67" s="66"/>
      <c r="O67" s="66"/>
      <c r="P67" s="66"/>
      <c r="Q67" s="66"/>
      <c r="R67" s="66"/>
      <c r="S67" s="66"/>
      <c r="T67" s="8" t="e">
        <f>Обращения!#REF!</f>
        <v>#REF!</v>
      </c>
      <c r="U67" s="8" t="e">
        <f>ROUND((Обращения!#REF!/9*12),0)</f>
        <v>#REF!</v>
      </c>
      <c r="V67" s="66"/>
      <c r="W67" s="66"/>
      <c r="X67" s="66"/>
      <c r="Y67" s="8" t="e">
        <f>Обращения!#REF!</f>
        <v>#REF!</v>
      </c>
      <c r="Z67" s="66"/>
      <c r="AA67" s="66"/>
      <c r="AB67" s="66"/>
      <c r="AC67" s="66"/>
      <c r="AD67" s="8" t="e">
        <f>Обращения!#REF!</f>
        <v>#REF!</v>
      </c>
      <c r="AE67" s="8" t="e">
        <f>ROUND((Обращения!#REF!/9*12),0)</f>
        <v>#REF!</v>
      </c>
      <c r="AF67" s="8" t="e">
        <f>Обращения!#REF!</f>
        <v>#REF!</v>
      </c>
      <c r="AG67" s="66"/>
      <c r="AH67" s="61"/>
    </row>
    <row r="68" spans="1:34" x14ac:dyDescent="0.25">
      <c r="A68" s="7">
        <f>'ПЭ - АПП - Посещения'!A68</f>
        <v>61</v>
      </c>
      <c r="B68" s="29" t="str">
        <f>'ПЭ - АПП - Посещения'!B68</f>
        <v xml:space="preserve">ООО «М-ЛАЙН» </v>
      </c>
      <c r="C68" s="8">
        <f>'ПЭ - АПП'!C68</f>
        <v>0</v>
      </c>
      <c r="D68" s="8">
        <f>'ПЭ - АПП'!D68</f>
        <v>0</v>
      </c>
      <c r="E68" s="8">
        <f>'ПЭ - АПП'!E68</f>
        <v>0</v>
      </c>
      <c r="F68" s="8" t="e">
        <f>Обращения!#REF!</f>
        <v>#REF!</v>
      </c>
      <c r="G68" s="8" t="e">
        <f>ROUND((Обращения!#REF!/9*12),0)</f>
        <v>#REF!</v>
      </c>
      <c r="H68" s="8" t="e">
        <f>Обращения!#REF!</f>
        <v>#REF!</v>
      </c>
      <c r="I68" s="8"/>
      <c r="J68" s="8" t="e">
        <f>Обращения!#REF!</f>
        <v>#REF!</v>
      </c>
      <c r="K68" s="8" t="e">
        <f>ROUND((Обращения!#REF!/9*12),0)</f>
        <v>#REF!</v>
      </c>
      <c r="L68" s="8" t="e">
        <f>Обращения!#REF!</f>
        <v>#REF!</v>
      </c>
      <c r="M68" s="66"/>
      <c r="N68" s="66"/>
      <c r="O68" s="66"/>
      <c r="P68" s="66"/>
      <c r="Q68" s="66"/>
      <c r="R68" s="66"/>
      <c r="S68" s="66"/>
      <c r="T68" s="8" t="e">
        <f>Обращения!#REF!</f>
        <v>#REF!</v>
      </c>
      <c r="U68" s="8" t="e">
        <f>ROUND((Обращения!#REF!/9*12),0)</f>
        <v>#REF!</v>
      </c>
      <c r="V68" s="66"/>
      <c r="W68" s="66"/>
      <c r="X68" s="66"/>
      <c r="Y68" s="8" t="e">
        <f>Обращения!#REF!</f>
        <v>#REF!</v>
      </c>
      <c r="Z68" s="66"/>
      <c r="AA68" s="66"/>
      <c r="AB68" s="66"/>
      <c r="AC68" s="66"/>
      <c r="AD68" s="8" t="e">
        <f>Обращения!#REF!</f>
        <v>#REF!</v>
      </c>
      <c r="AE68" s="8" t="e">
        <f>ROUND((Обращения!#REF!/9*12),0)</f>
        <v>#REF!</v>
      </c>
      <c r="AF68" s="8" t="e">
        <f>Обращения!#REF!</f>
        <v>#REF!</v>
      </c>
      <c r="AG68" s="66"/>
      <c r="AH68" s="61"/>
    </row>
    <row r="69" spans="1:34" x14ac:dyDescent="0.25">
      <c r="A69" s="7">
        <f>'ПЭ - АПП - Посещения'!A69</f>
        <v>62</v>
      </c>
      <c r="B69" s="29" t="str">
        <f>'ПЭ - АПП - Посещения'!B69</f>
        <v>АО «Клиника К+31»</v>
      </c>
      <c r="C69" s="8">
        <f>'ПЭ - АПП'!C69</f>
        <v>0</v>
      </c>
      <c r="D69" s="8">
        <f>'ПЭ - АПП'!D69</f>
        <v>0</v>
      </c>
      <c r="E69" s="8">
        <f>'ПЭ - АПП'!E69</f>
        <v>0</v>
      </c>
      <c r="F69" s="8" t="e">
        <f>Обращения!#REF!</f>
        <v>#REF!</v>
      </c>
      <c r="G69" s="8" t="e">
        <f>ROUND((Обращения!#REF!/9*12),0)</f>
        <v>#REF!</v>
      </c>
      <c r="H69" s="8" t="e">
        <f>Обращения!#REF!</f>
        <v>#REF!</v>
      </c>
      <c r="I69" s="8"/>
      <c r="J69" s="8" t="e">
        <f>Обращения!#REF!</f>
        <v>#REF!</v>
      </c>
      <c r="K69" s="8" t="e">
        <f>ROUND((Обращения!#REF!/9*12),0)</f>
        <v>#REF!</v>
      </c>
      <c r="L69" s="8" t="e">
        <f>Обращения!#REF!</f>
        <v>#REF!</v>
      </c>
      <c r="M69" s="66"/>
      <c r="N69" s="66"/>
      <c r="O69" s="66"/>
      <c r="P69" s="66"/>
      <c r="Q69" s="66"/>
      <c r="R69" s="66"/>
      <c r="S69" s="66"/>
      <c r="T69" s="8" t="e">
        <f>Обращения!#REF!</f>
        <v>#REF!</v>
      </c>
      <c r="U69" s="8" t="e">
        <f>ROUND((Обращения!#REF!/9*12),0)</f>
        <v>#REF!</v>
      </c>
      <c r="V69" s="66"/>
      <c r="W69" s="66"/>
      <c r="X69" s="66"/>
      <c r="Y69" s="8" t="e">
        <f>Обращения!#REF!</f>
        <v>#REF!</v>
      </c>
      <c r="Z69" s="66"/>
      <c r="AA69" s="66"/>
      <c r="AB69" s="66"/>
      <c r="AC69" s="66"/>
      <c r="AD69" s="8" t="e">
        <f>Обращения!#REF!</f>
        <v>#REF!</v>
      </c>
      <c r="AE69" s="8" t="e">
        <f>ROUND((Обращения!#REF!/9*12),0)</f>
        <v>#REF!</v>
      </c>
      <c r="AF69" s="8" t="e">
        <f>Обращения!#REF!</f>
        <v>#REF!</v>
      </c>
      <c r="AG69" s="66"/>
      <c r="AH69" s="61"/>
    </row>
    <row r="70" spans="1:34" ht="45" x14ac:dyDescent="0.25">
      <c r="A70" s="7">
        <f>'ПЭ - АПП - Посещения'!A70</f>
        <v>63</v>
      </c>
      <c r="B70" s="29" t="str">
        <f>'ПЭ - АПП - Посещения'!B70</f>
        <v>ООО «Научно-методический центр клинической лабораторной диагностики Ситилаб»</v>
      </c>
      <c r="C70" s="8">
        <f>'ПЭ - АПП'!C70</f>
        <v>0</v>
      </c>
      <c r="D70" s="8">
        <f>'ПЭ - АПП'!D70</f>
        <v>0</v>
      </c>
      <c r="E70" s="8">
        <f>'ПЭ - АПП'!E70</f>
        <v>0</v>
      </c>
      <c r="F70" s="8" t="e">
        <f>Обращения!#REF!</f>
        <v>#REF!</v>
      </c>
      <c r="G70" s="8" t="e">
        <f>ROUND((Обращения!#REF!/9*12),0)</f>
        <v>#REF!</v>
      </c>
      <c r="H70" s="8" t="e">
        <f>Обращения!#REF!</f>
        <v>#REF!</v>
      </c>
      <c r="I70" s="66"/>
      <c r="J70" s="8" t="e">
        <f>Обращения!#REF!</f>
        <v>#REF!</v>
      </c>
      <c r="K70" s="8" t="e">
        <f>ROUND((Обращения!#REF!/9*12),0)</f>
        <v>#REF!</v>
      </c>
      <c r="L70" s="8" t="e">
        <f>Обращения!#REF!</f>
        <v>#REF!</v>
      </c>
      <c r="M70" s="66"/>
      <c r="N70" s="66"/>
      <c r="O70" s="66"/>
      <c r="P70" s="66"/>
      <c r="Q70" s="66"/>
      <c r="R70" s="66"/>
      <c r="S70" s="66"/>
      <c r="T70" s="8" t="e">
        <f>Обращения!#REF!</f>
        <v>#REF!</v>
      </c>
      <c r="U70" s="8" t="e">
        <f>ROUND((Обращения!#REF!/9*12),0)</f>
        <v>#REF!</v>
      </c>
      <c r="V70" s="66"/>
      <c r="W70" s="66"/>
      <c r="X70" s="66"/>
      <c r="Y70" s="8" t="e">
        <f>Обращения!#REF!</f>
        <v>#REF!</v>
      </c>
      <c r="Z70" s="66"/>
      <c r="AA70" s="66"/>
      <c r="AB70" s="66"/>
      <c r="AC70" s="66"/>
      <c r="AD70" s="8" t="e">
        <f>Обращения!#REF!</f>
        <v>#REF!</v>
      </c>
      <c r="AE70" s="8" t="e">
        <f>ROUND((Обращения!#REF!/9*12),0)</f>
        <v>#REF!</v>
      </c>
      <c r="AF70" s="8" t="e">
        <f>Обращения!#REF!</f>
        <v>#REF!</v>
      </c>
      <c r="AG70" s="66"/>
    </row>
    <row r="71" spans="1:34" x14ac:dyDescent="0.25">
      <c r="A71" s="7">
        <f>'ПЭ - АПП - Посещения'!A71</f>
        <v>64</v>
      </c>
      <c r="B71" s="29" t="str">
        <f>'ПЭ - АПП - Посещения'!B71</f>
        <v>ООО «Диализный центр НЕФРОС-ВОРОНЕЖ»</v>
      </c>
      <c r="C71" s="8">
        <f>'ПЭ - АПП'!C71</f>
        <v>0</v>
      </c>
      <c r="D71" s="8">
        <f>'ПЭ - АПП'!D71</f>
        <v>0</v>
      </c>
      <c r="E71" s="8">
        <f>'ПЭ - АПП'!E71</f>
        <v>0</v>
      </c>
      <c r="F71" s="8" t="e">
        <f>Обращения!#REF!</f>
        <v>#REF!</v>
      </c>
      <c r="G71" s="8" t="e">
        <f>ROUND((Обращения!#REF!/9*12),0)</f>
        <v>#REF!</v>
      </c>
      <c r="H71" s="8" t="e">
        <f>Обращения!#REF!</f>
        <v>#REF!</v>
      </c>
      <c r="I71" s="66"/>
      <c r="J71" s="8" t="e">
        <f>Обращения!#REF!</f>
        <v>#REF!</v>
      </c>
      <c r="K71" s="8" t="e">
        <f>ROUND((Обращения!#REF!/9*12),0)</f>
        <v>#REF!</v>
      </c>
      <c r="L71" s="8" t="e">
        <f>Обращения!#REF!</f>
        <v>#REF!</v>
      </c>
      <c r="M71" s="66"/>
      <c r="N71" s="66"/>
      <c r="O71" s="66"/>
      <c r="P71" s="66"/>
      <c r="Q71" s="66"/>
      <c r="R71" s="66"/>
      <c r="S71" s="66"/>
      <c r="T71" s="8" t="e">
        <f>Обращения!#REF!</f>
        <v>#REF!</v>
      </c>
      <c r="U71" s="8" t="e">
        <f>ROUND((Обращения!#REF!/9*12),0)</f>
        <v>#REF!</v>
      </c>
      <c r="V71" s="66"/>
      <c r="W71" s="66"/>
      <c r="X71" s="66"/>
      <c r="Y71" s="8" t="e">
        <f>Обращения!#REF!</f>
        <v>#REF!</v>
      </c>
      <c r="Z71" s="66"/>
      <c r="AA71" s="66"/>
      <c r="AB71" s="66"/>
      <c r="AC71" s="66"/>
      <c r="AD71" s="8" t="e">
        <f>Обращения!#REF!</f>
        <v>#REF!</v>
      </c>
      <c r="AE71" s="8" t="e">
        <f>ROUND((Обращения!#REF!/9*12),0)</f>
        <v>#REF!</v>
      </c>
      <c r="AF71" s="8" t="e">
        <f>Обращения!#REF!</f>
        <v>#REF!</v>
      </c>
      <c r="AG71" s="66"/>
    </row>
    <row r="72" spans="1:34" x14ac:dyDescent="0.25">
      <c r="A72" s="7">
        <f>'ПЭ - АПП - Посещения'!A72</f>
        <v>65</v>
      </c>
      <c r="B72" s="29" t="str">
        <f>'ПЭ - АПП - Посещения'!B72</f>
        <v>ЧУ «Центры диализа «АВИЦЕННА»</v>
      </c>
      <c r="C72" s="8">
        <f>'ПЭ - АПП'!C72</f>
        <v>0</v>
      </c>
      <c r="D72" s="8">
        <f>'ПЭ - АПП'!D72</f>
        <v>0</v>
      </c>
      <c r="E72" s="8">
        <f>'ПЭ - АПП'!E72</f>
        <v>0</v>
      </c>
      <c r="F72" s="8" t="e">
        <f>Обращения!#REF!</f>
        <v>#REF!</v>
      </c>
      <c r="G72" s="8" t="e">
        <f>ROUND((Обращения!#REF!/9*12),0)</f>
        <v>#REF!</v>
      </c>
      <c r="H72" s="8" t="e">
        <f>Обращения!#REF!</f>
        <v>#REF!</v>
      </c>
      <c r="I72" s="66"/>
      <c r="J72" s="8" t="e">
        <f>Обращения!#REF!</f>
        <v>#REF!</v>
      </c>
      <c r="K72" s="8" t="e">
        <f>ROUND((Обращения!#REF!/9*12),0)</f>
        <v>#REF!</v>
      </c>
      <c r="L72" s="8" t="e">
        <f>Обращения!#REF!</f>
        <v>#REF!</v>
      </c>
      <c r="M72" s="66"/>
      <c r="N72" s="66"/>
      <c r="O72" s="66"/>
      <c r="P72" s="66"/>
      <c r="Q72" s="66"/>
      <c r="R72" s="66"/>
      <c r="S72" s="66"/>
      <c r="T72" s="8" t="e">
        <f>Обращения!#REF!</f>
        <v>#REF!</v>
      </c>
      <c r="U72" s="8" t="e">
        <f>ROUND((Обращения!#REF!/9*12),0)</f>
        <v>#REF!</v>
      </c>
      <c r="V72" s="66"/>
      <c r="W72" s="66"/>
      <c r="X72" s="66"/>
      <c r="Y72" s="8" t="e">
        <f>Обращения!#REF!</f>
        <v>#REF!</v>
      </c>
      <c r="Z72" s="66"/>
      <c r="AA72" s="66"/>
      <c r="AB72" s="66"/>
      <c r="AC72" s="66"/>
      <c r="AD72" s="8" t="e">
        <f>Обращения!#REF!</f>
        <v>#REF!</v>
      </c>
      <c r="AE72" s="8" t="e">
        <f>ROUND((Обращения!#REF!/9*12),0)</f>
        <v>#REF!</v>
      </c>
      <c r="AF72" s="8" t="e">
        <f>Обращения!#REF!</f>
        <v>#REF!</v>
      </c>
      <c r="AG72" s="66"/>
    </row>
    <row r="73" spans="1:34" ht="30" x14ac:dyDescent="0.25">
      <c r="A73" s="7">
        <f>'ПЭ - АПП - Посещения'!A73</f>
        <v>66</v>
      </c>
      <c r="B73" s="29" t="str">
        <f>'ПЭ - АПП - Посещения'!B73</f>
        <v>ООО «Костромская офтальмологическая клиника»</v>
      </c>
      <c r="C73" s="8"/>
      <c r="D73" s="8"/>
      <c r="E73" s="8"/>
      <c r="F73" s="8" t="e">
        <f>Обращения!#REF!</f>
        <v>#REF!</v>
      </c>
      <c r="G73" s="8" t="e">
        <f>ROUND((Обращения!#REF!/9*12),0)</f>
        <v>#REF!</v>
      </c>
      <c r="H73" s="8" t="e">
        <f>Обращения!#REF!</f>
        <v>#REF!</v>
      </c>
      <c r="I73" s="66"/>
      <c r="J73" s="8" t="e">
        <f>Обращения!#REF!</f>
        <v>#REF!</v>
      </c>
      <c r="K73" s="8" t="e">
        <f>ROUND((Обращения!#REF!/9*12),0)</f>
        <v>#REF!</v>
      </c>
      <c r="L73" s="8" t="e">
        <f>Обращения!#REF!</f>
        <v>#REF!</v>
      </c>
      <c r="M73" s="66"/>
      <c r="N73" s="66"/>
      <c r="O73" s="66"/>
      <c r="P73" s="66"/>
      <c r="Q73" s="66"/>
      <c r="R73" s="66"/>
      <c r="S73" s="66"/>
      <c r="T73" s="8" t="e">
        <f>Обращения!#REF!</f>
        <v>#REF!</v>
      </c>
      <c r="U73" s="8" t="e">
        <f>ROUND((Обращения!#REF!/9*12),0)</f>
        <v>#REF!</v>
      </c>
      <c r="V73" s="66"/>
      <c r="W73" s="66"/>
      <c r="X73" s="66"/>
      <c r="Y73" s="8" t="e">
        <f>Обращения!#REF!</f>
        <v>#REF!</v>
      </c>
      <c r="Z73" s="66"/>
      <c r="AA73" s="66"/>
      <c r="AB73" s="66"/>
      <c r="AC73" s="66"/>
      <c r="AD73" s="8" t="e">
        <f>Обращения!#REF!</f>
        <v>#REF!</v>
      </c>
      <c r="AE73" s="8" t="e">
        <f>ROUND((Обращения!#REF!/9*12),0)</f>
        <v>#REF!</v>
      </c>
      <c r="AF73" s="8" t="e">
        <f>Обращения!#REF!</f>
        <v>#REF!</v>
      </c>
      <c r="AG73" s="66"/>
    </row>
    <row r="74" spans="1:34" ht="60" x14ac:dyDescent="0.25">
      <c r="A74" s="7">
        <f>'ПЭ - АПП - Посещения'!A74</f>
        <v>67</v>
      </c>
      <c r="B74" s="29" t="str">
        <f>'ПЭ - АПП - Посещения'!B74</f>
        <v>ГБУЗ города Москвы «Диагностический центр (Центр лабораторных исследований) Департамента здравоохранения города Москвы»</v>
      </c>
      <c r="C74" s="8"/>
      <c r="D74" s="8"/>
      <c r="E74" s="8"/>
      <c r="F74" s="8" t="e">
        <f>Обращения!#REF!</f>
        <v>#REF!</v>
      </c>
      <c r="G74" s="8" t="e">
        <f>ROUND((Обращения!#REF!/9*12),0)</f>
        <v>#REF!</v>
      </c>
      <c r="H74" s="8" t="e">
        <f>Обращения!#REF!</f>
        <v>#REF!</v>
      </c>
      <c r="I74" s="66"/>
      <c r="J74" s="8" t="e">
        <f>Обращения!#REF!</f>
        <v>#REF!</v>
      </c>
      <c r="K74" s="8" t="e">
        <f>ROUND((Обращения!#REF!/9*12),0)</f>
        <v>#REF!</v>
      </c>
      <c r="L74" s="8" t="e">
        <f>Обращения!#REF!</f>
        <v>#REF!</v>
      </c>
      <c r="M74" s="66"/>
      <c r="N74" s="66"/>
      <c r="O74" s="66"/>
      <c r="P74" s="66"/>
      <c r="Q74" s="66"/>
      <c r="R74" s="66"/>
      <c r="S74" s="66"/>
      <c r="T74" s="8" t="e">
        <f>Обращения!#REF!</f>
        <v>#REF!</v>
      </c>
      <c r="U74" s="8" t="e">
        <f>ROUND((Обращения!#REF!/9*12),0)</f>
        <v>#REF!</v>
      </c>
      <c r="V74" s="66"/>
      <c r="W74" s="66"/>
      <c r="X74" s="66"/>
      <c r="Y74" s="8" t="e">
        <f>Обращения!#REF!</f>
        <v>#REF!</v>
      </c>
      <c r="Z74" s="66"/>
      <c r="AA74" s="66"/>
      <c r="AB74" s="66"/>
      <c r="AC74" s="66"/>
      <c r="AD74" s="8" t="e">
        <f>Обращения!#REF!</f>
        <v>#REF!</v>
      </c>
      <c r="AE74" s="8" t="e">
        <f>ROUND((Обращения!#REF!/9*12),0)</f>
        <v>#REF!</v>
      </c>
      <c r="AF74" s="8" t="e">
        <f>Обращения!#REF!</f>
        <v>#REF!</v>
      </c>
      <c r="AG74" s="66"/>
    </row>
    <row r="75" spans="1:34" x14ac:dyDescent="0.25">
      <c r="A75" s="7">
        <f>'ПЭ - АПП - Посещения'!A75</f>
        <v>68</v>
      </c>
      <c r="B75" s="29" t="str">
        <f>'ПЭ - АПП - Посещения'!B75</f>
        <v>ООО «Независимая лаборатория ИНВИТРО»</v>
      </c>
      <c r="C75" s="8"/>
      <c r="D75" s="8"/>
      <c r="E75" s="8"/>
      <c r="F75" s="8" t="e">
        <f>Обращения!#REF!</f>
        <v>#REF!</v>
      </c>
      <c r="G75" s="8" t="e">
        <f>ROUND((Обращения!#REF!/9*12),0)</f>
        <v>#REF!</v>
      </c>
      <c r="H75" s="8" t="e">
        <f>Обращения!#REF!</f>
        <v>#REF!</v>
      </c>
      <c r="I75" s="66"/>
      <c r="J75" s="8" t="e">
        <f>Обращения!#REF!</f>
        <v>#REF!</v>
      </c>
      <c r="K75" s="8" t="e">
        <f>ROUND((Обращения!#REF!/9*12),0)</f>
        <v>#REF!</v>
      </c>
      <c r="L75" s="8" t="e">
        <f>Обращения!#REF!</f>
        <v>#REF!</v>
      </c>
      <c r="M75" s="66"/>
      <c r="N75" s="66"/>
      <c r="O75" s="66"/>
      <c r="P75" s="66"/>
      <c r="Q75" s="66"/>
      <c r="R75" s="66"/>
      <c r="S75" s="66"/>
      <c r="T75" s="8" t="e">
        <f>Обращения!#REF!</f>
        <v>#REF!</v>
      </c>
      <c r="U75" s="8" t="e">
        <f>ROUND((Обращения!#REF!/9*12),0)</f>
        <v>#REF!</v>
      </c>
      <c r="V75" s="66"/>
      <c r="W75" s="66"/>
      <c r="X75" s="66"/>
      <c r="Y75" s="8" t="e">
        <f>Обращения!#REF!</f>
        <v>#REF!</v>
      </c>
      <c r="Z75" s="66"/>
      <c r="AA75" s="66"/>
      <c r="AB75" s="66"/>
      <c r="AC75" s="66"/>
      <c r="AD75" s="8" t="e">
        <f>Обращения!#REF!</f>
        <v>#REF!</v>
      </c>
      <c r="AE75" s="8" t="e">
        <f>ROUND((Обращения!#REF!/9*12),0)</f>
        <v>#REF!</v>
      </c>
      <c r="AF75" s="8" t="e">
        <f>Обращения!#REF!</f>
        <v>#REF!</v>
      </c>
      <c r="AG75" s="66"/>
    </row>
    <row r="76" spans="1:34" x14ac:dyDescent="0.25">
      <c r="A76" s="7">
        <f>'ПЭ - АПП - Посещения'!A76</f>
        <v>69</v>
      </c>
      <c r="B76" s="29" t="str">
        <f>'ПЭ - АПП - Посещения'!B76</f>
        <v>ООО «ВИТАЛАБ»</v>
      </c>
      <c r="C76" s="8"/>
      <c r="D76" s="8"/>
      <c r="E76" s="8"/>
      <c r="F76" s="8" t="e">
        <f>Обращения!#REF!</f>
        <v>#REF!</v>
      </c>
      <c r="G76" s="8" t="e">
        <f>ROUND((Обращения!#REF!/9*12),0)</f>
        <v>#REF!</v>
      </c>
      <c r="H76" s="8" t="e">
        <f>Обращения!#REF!</f>
        <v>#REF!</v>
      </c>
      <c r="I76" s="66"/>
      <c r="J76" s="8" t="e">
        <f>Обращения!#REF!</f>
        <v>#REF!</v>
      </c>
      <c r="K76" s="8" t="e">
        <f>ROUND((Обращения!#REF!/9*12),0)</f>
        <v>#REF!</v>
      </c>
      <c r="L76" s="8" t="e">
        <f>Обращения!#REF!</f>
        <v>#REF!</v>
      </c>
      <c r="M76" s="66"/>
      <c r="N76" s="66"/>
      <c r="O76" s="66"/>
      <c r="P76" s="66"/>
      <c r="Q76" s="66"/>
      <c r="R76" s="66"/>
      <c r="S76" s="66"/>
      <c r="T76" s="8" t="e">
        <f>Обращения!#REF!</f>
        <v>#REF!</v>
      </c>
      <c r="U76" s="8" t="e">
        <f>ROUND((Обращения!#REF!/9*12),0)</f>
        <v>#REF!</v>
      </c>
      <c r="V76" s="66"/>
      <c r="W76" s="66"/>
      <c r="X76" s="66"/>
      <c r="Y76" s="8" t="e">
        <f>Обращения!#REF!</f>
        <v>#REF!</v>
      </c>
      <c r="Z76" s="66"/>
      <c r="AA76" s="66"/>
      <c r="AB76" s="66"/>
      <c r="AC76" s="66"/>
      <c r="AD76" s="8" t="e">
        <f>Обращения!#REF!</f>
        <v>#REF!</v>
      </c>
      <c r="AE76" s="8" t="e">
        <f>ROUND((Обращения!#REF!/9*12),0)</f>
        <v>#REF!</v>
      </c>
      <c r="AF76" s="8" t="e">
        <f>Обращения!#REF!</f>
        <v>#REF!</v>
      </c>
      <c r="AG76" s="66"/>
    </row>
    <row r="77" spans="1:34" x14ac:dyDescent="0.25">
      <c r="A77" s="7">
        <f>'ПЭ - АПП - Посещения'!A77</f>
        <v>70</v>
      </c>
      <c r="B77" s="29" t="str">
        <f>'ПЭ - АПП - Посещения'!B77</f>
        <v>ООО «НПФ «ХЕЛИКС»</v>
      </c>
      <c r="C77" s="8"/>
      <c r="D77" s="8"/>
      <c r="E77" s="8"/>
      <c r="F77" s="8" t="e">
        <f>Обращения!#REF!</f>
        <v>#REF!</v>
      </c>
      <c r="G77" s="8" t="e">
        <f>ROUND((Обращения!#REF!/9*12),0)</f>
        <v>#REF!</v>
      </c>
      <c r="H77" s="8" t="e">
        <f>Обращения!#REF!</f>
        <v>#REF!</v>
      </c>
      <c r="I77" s="66"/>
      <c r="J77" s="8" t="e">
        <f>Обращения!#REF!</f>
        <v>#REF!</v>
      </c>
      <c r="K77" s="8" t="e">
        <f>ROUND((Обращения!#REF!/9*12),0)</f>
        <v>#REF!</v>
      </c>
      <c r="L77" s="8" t="e">
        <f>Обращения!#REF!</f>
        <v>#REF!</v>
      </c>
      <c r="M77" s="66"/>
      <c r="N77" s="66"/>
      <c r="O77" s="66"/>
      <c r="P77" s="66"/>
      <c r="Q77" s="66"/>
      <c r="R77" s="66"/>
      <c r="S77" s="66"/>
      <c r="T77" s="8" t="e">
        <f>Обращения!#REF!</f>
        <v>#REF!</v>
      </c>
      <c r="U77" s="8" t="e">
        <f>ROUND((Обращения!#REF!/9*12),0)</f>
        <v>#REF!</v>
      </c>
      <c r="V77" s="66"/>
      <c r="W77" s="66"/>
      <c r="X77" s="66"/>
      <c r="Y77" s="8" t="e">
        <f>Обращения!#REF!</f>
        <v>#REF!</v>
      </c>
      <c r="Z77" s="66"/>
      <c r="AA77" s="66"/>
      <c r="AB77" s="66"/>
      <c r="AC77" s="66"/>
      <c r="AD77" s="8" t="e">
        <f>Обращения!#REF!</f>
        <v>#REF!</v>
      </c>
      <c r="AE77" s="8" t="e">
        <f>ROUND((Обращения!#REF!/9*12),0)</f>
        <v>#REF!</v>
      </c>
      <c r="AF77" s="8" t="e">
        <f>Обращения!#REF!</f>
        <v>#REF!</v>
      </c>
      <c r="AG77" s="66"/>
    </row>
    <row r="78" spans="1:34" x14ac:dyDescent="0.25">
      <c r="A78" s="7">
        <f>'ПЭ - АПП - Посещения'!A78</f>
        <v>71</v>
      </c>
      <c r="B78" s="29" t="str">
        <f>'ПЭ - АПП - Посещения'!B78</f>
        <v>АО «МЕДИЦИНА»</v>
      </c>
      <c r="C78" s="8">
        <f>'ПЭ - АПП'!C78</f>
        <v>0</v>
      </c>
      <c r="D78" s="8">
        <f>'ПЭ - АПП'!D78</f>
        <v>0</v>
      </c>
      <c r="E78" s="8">
        <f>'ПЭ - АПП'!E78</f>
        <v>0</v>
      </c>
      <c r="F78" s="8" t="e">
        <f>Обращения!#REF!</f>
        <v>#REF!</v>
      </c>
      <c r="G78" s="8" t="e">
        <f>ROUND((Обращения!#REF!/9*12),0)</f>
        <v>#REF!</v>
      </c>
      <c r="H78" s="8" t="e">
        <f>Обращения!#REF!</f>
        <v>#REF!</v>
      </c>
      <c r="I78" s="66"/>
      <c r="J78" s="8" t="e">
        <f>Обращения!#REF!</f>
        <v>#REF!</v>
      </c>
      <c r="K78" s="8" t="e">
        <f>ROUND((Обращения!#REF!/9*12),0)</f>
        <v>#REF!</v>
      </c>
      <c r="L78" s="8" t="e">
        <f>Обращения!#REF!</f>
        <v>#REF!</v>
      </c>
      <c r="M78" s="66"/>
      <c r="N78" s="66"/>
      <c r="O78" s="66"/>
      <c r="P78" s="66"/>
      <c r="Q78" s="66"/>
      <c r="R78" s="66"/>
      <c r="S78" s="66"/>
      <c r="T78" s="8" t="e">
        <f>Обращения!#REF!</f>
        <v>#REF!</v>
      </c>
      <c r="U78" s="8" t="e">
        <f>ROUND((Обращения!#REF!/9*12),0)</f>
        <v>#REF!</v>
      </c>
      <c r="V78" s="66"/>
      <c r="W78" s="66"/>
      <c r="X78" s="66"/>
      <c r="Y78" s="8" t="e">
        <f>Обращения!#REF!</f>
        <v>#REF!</v>
      </c>
      <c r="Z78" s="66"/>
      <c r="AA78" s="66"/>
      <c r="AB78" s="66"/>
      <c r="AC78" s="66"/>
      <c r="AD78" s="8" t="e">
        <f>Обращения!#REF!</f>
        <v>#REF!</v>
      </c>
      <c r="AE78" s="8" t="e">
        <f>ROUND((Обращения!#REF!/9*12),0)</f>
        <v>#REF!</v>
      </c>
      <c r="AF78" s="8" t="e">
        <f>Обращения!#REF!</f>
        <v>#REF!</v>
      </c>
      <c r="AG78" s="66"/>
    </row>
    <row r="79" spans="1:34" ht="30" x14ac:dyDescent="0.25">
      <c r="A79" s="7"/>
      <c r="B79" s="29" t="str">
        <f>'ПЭ - АПП - Посещения'!B79</f>
        <v>ООО «Морфологическая диагностическая лаборатория»</v>
      </c>
      <c r="C79" s="8"/>
      <c r="D79" s="8"/>
      <c r="E79" s="8"/>
      <c r="F79" s="8" t="e">
        <f>Обращения!#REF!</f>
        <v>#REF!</v>
      </c>
      <c r="G79" s="8" t="e">
        <f>ROUND((Обращения!#REF!/9*12),0)</f>
        <v>#REF!</v>
      </c>
      <c r="H79" s="8" t="e">
        <f>Обращения!#REF!</f>
        <v>#REF!</v>
      </c>
      <c r="I79" s="66"/>
      <c r="J79" s="8" t="e">
        <f>Обращения!#REF!</f>
        <v>#REF!</v>
      </c>
      <c r="K79" s="8" t="e">
        <f>ROUND((Обращения!#REF!/9*12),0)</f>
        <v>#REF!</v>
      </c>
      <c r="L79" s="8" t="e">
        <f>Обращения!#REF!</f>
        <v>#REF!</v>
      </c>
      <c r="M79" s="66"/>
      <c r="N79" s="66"/>
      <c r="O79" s="66"/>
      <c r="P79" s="66"/>
      <c r="Q79" s="66"/>
      <c r="R79" s="66"/>
      <c r="S79" s="66"/>
      <c r="T79" s="8" t="e">
        <f>Обращения!#REF!</f>
        <v>#REF!</v>
      </c>
      <c r="U79" s="8" t="e">
        <f>ROUND((Обращения!#REF!/9*12),0)</f>
        <v>#REF!</v>
      </c>
      <c r="V79" s="66"/>
      <c r="W79" s="66"/>
      <c r="X79" s="66"/>
      <c r="Y79" s="8" t="e">
        <f>Обращения!#REF!</f>
        <v>#REF!</v>
      </c>
      <c r="Z79" s="66"/>
      <c r="AA79" s="66"/>
      <c r="AB79" s="66"/>
      <c r="AC79" s="66"/>
      <c r="AD79" s="8" t="e">
        <f>Обращения!#REF!</f>
        <v>#REF!</v>
      </c>
      <c r="AE79" s="8" t="e">
        <f>ROUND((Обращения!#REF!/9*12),0)</f>
        <v>#REF!</v>
      </c>
      <c r="AF79" s="8" t="e">
        <f>Обращения!#REF!</f>
        <v>#REF!</v>
      </c>
      <c r="AG79" s="66"/>
    </row>
    <row r="80" spans="1:34" x14ac:dyDescent="0.25">
      <c r="A80" s="7"/>
      <c r="B80" s="29">
        <f>'ПЭ - АПП - Посещения'!B80</f>
        <v>0</v>
      </c>
      <c r="C80" s="8"/>
      <c r="D80" s="8"/>
      <c r="E80" s="8"/>
      <c r="F80" s="8" t="e">
        <f>Обращения!#REF!</f>
        <v>#REF!</v>
      </c>
      <c r="G80" s="8" t="e">
        <f>ROUND((Обращения!#REF!/9*12),0)</f>
        <v>#REF!</v>
      </c>
      <c r="H80" s="8" t="e">
        <f>Обращения!#REF!</f>
        <v>#REF!</v>
      </c>
      <c r="I80" s="66"/>
      <c r="J80" s="8" t="e">
        <f>Обращения!#REF!</f>
        <v>#REF!</v>
      </c>
      <c r="K80" s="8" t="e">
        <f>ROUND((Обращения!#REF!/9*12),0)</f>
        <v>#REF!</v>
      </c>
      <c r="L80" s="8" t="e">
        <f>Обращения!#REF!</f>
        <v>#REF!</v>
      </c>
      <c r="M80" s="66"/>
      <c r="N80" s="66"/>
      <c r="O80" s="66"/>
      <c r="P80" s="66"/>
      <c r="Q80" s="66"/>
      <c r="R80" s="66"/>
      <c r="S80" s="66"/>
      <c r="T80" s="8" t="e">
        <f>Обращения!#REF!</f>
        <v>#REF!</v>
      </c>
      <c r="U80" s="8" t="e">
        <f>ROUND((Обращения!#REF!/9*12),0)</f>
        <v>#REF!</v>
      </c>
      <c r="V80" s="66"/>
      <c r="W80" s="66"/>
      <c r="X80" s="66"/>
      <c r="Y80" s="8" t="e">
        <f>Обращения!#REF!</f>
        <v>#REF!</v>
      </c>
      <c r="Z80" s="66"/>
      <c r="AA80" s="66"/>
      <c r="AB80" s="66"/>
      <c r="AC80" s="66"/>
      <c r="AD80" s="8" t="e">
        <f>Обращения!#REF!</f>
        <v>#REF!</v>
      </c>
      <c r="AE80" s="8" t="e">
        <f>ROUND((Обращения!#REF!/9*12),0)</f>
        <v>#REF!</v>
      </c>
      <c r="AF80" s="8" t="e">
        <f>Обращения!#REF!</f>
        <v>#REF!</v>
      </c>
      <c r="AG80" s="66"/>
    </row>
    <row r="81" spans="1:33" x14ac:dyDescent="0.25">
      <c r="A81" s="7"/>
      <c r="B81" s="29" t="e">
        <f>'ПЭ - АПП - Посещения'!B81</f>
        <v>#REF!</v>
      </c>
      <c r="C81" s="8"/>
      <c r="D81" s="8"/>
      <c r="E81" s="8"/>
      <c r="F81" s="8" t="e">
        <f>Обращения!#REF!</f>
        <v>#REF!</v>
      </c>
      <c r="G81" s="8" t="e">
        <f>ROUND((Обращения!#REF!/9*12),0)</f>
        <v>#REF!</v>
      </c>
      <c r="H81" s="8" t="e">
        <f>Обращения!#REF!</f>
        <v>#REF!</v>
      </c>
      <c r="I81" s="66"/>
      <c r="J81" s="8" t="e">
        <f>Обращения!#REF!</f>
        <v>#REF!</v>
      </c>
      <c r="K81" s="8" t="e">
        <f>ROUND((Обращения!#REF!/9*12),0)</f>
        <v>#REF!</v>
      </c>
      <c r="L81" s="8" t="e">
        <f>Обращения!#REF!</f>
        <v>#REF!</v>
      </c>
      <c r="M81" s="66"/>
      <c r="N81" s="66"/>
      <c r="O81" s="66"/>
      <c r="P81" s="66"/>
      <c r="Q81" s="66"/>
      <c r="R81" s="66"/>
      <c r="S81" s="66"/>
      <c r="T81" s="8" t="e">
        <f>Обращения!#REF!</f>
        <v>#REF!</v>
      </c>
      <c r="U81" s="8" t="e">
        <f>ROUND((Обращения!#REF!/9*12),0)</f>
        <v>#REF!</v>
      </c>
      <c r="V81" s="66"/>
      <c r="W81" s="66"/>
      <c r="X81" s="66"/>
      <c r="Y81" s="8" t="e">
        <f>Обращения!#REF!</f>
        <v>#REF!</v>
      </c>
      <c r="Z81" s="66"/>
      <c r="AA81" s="66"/>
      <c r="AB81" s="66"/>
      <c r="AC81" s="66"/>
      <c r="AD81" s="8" t="e">
        <f>Обращения!#REF!</f>
        <v>#REF!</v>
      </c>
      <c r="AE81" s="8" t="e">
        <f>ROUND((Обращения!#REF!/9*12),0)</f>
        <v>#REF!</v>
      </c>
      <c r="AF81" s="8" t="e">
        <f>Обращения!#REF!</f>
        <v>#REF!</v>
      </c>
      <c r="AG81" s="66"/>
    </row>
    <row r="82" spans="1:33" x14ac:dyDescent="0.25">
      <c r="A82" s="338" t="str">
        <f>'ПЭ - АПП - Посещения'!A82</f>
        <v>Итого</v>
      </c>
      <c r="B82" s="338"/>
      <c r="C82" s="96">
        <f>SUM(C8:C79)</f>
        <v>0</v>
      </c>
      <c r="D82" s="96">
        <f t="shared" ref="D82:AG82" si="1">SUM(D8:D79)</f>
        <v>0</v>
      </c>
      <c r="E82" s="96">
        <f t="shared" si="1"/>
        <v>0</v>
      </c>
      <c r="F82" s="96" t="e">
        <f t="shared" si="1"/>
        <v>#REF!</v>
      </c>
      <c r="G82" s="96" t="e">
        <f t="shared" si="1"/>
        <v>#REF!</v>
      </c>
      <c r="H82" s="96" t="e">
        <f t="shared" si="1"/>
        <v>#REF!</v>
      </c>
      <c r="I82" s="96">
        <f t="shared" si="1"/>
        <v>0</v>
      </c>
      <c r="J82" s="96" t="e">
        <f t="shared" si="1"/>
        <v>#REF!</v>
      </c>
      <c r="K82" s="96" t="e">
        <f t="shared" si="1"/>
        <v>#REF!</v>
      </c>
      <c r="L82" s="96" t="e">
        <f t="shared" si="1"/>
        <v>#REF!</v>
      </c>
      <c r="M82" s="96">
        <f t="shared" si="1"/>
        <v>0</v>
      </c>
      <c r="N82" s="96">
        <f t="shared" si="1"/>
        <v>38289</v>
      </c>
      <c r="O82" s="96">
        <f t="shared" si="1"/>
        <v>0</v>
      </c>
      <c r="P82" s="96">
        <f t="shared" si="1"/>
        <v>0</v>
      </c>
      <c r="Q82" s="96">
        <f t="shared" si="1"/>
        <v>5629</v>
      </c>
      <c r="R82" s="96">
        <f t="shared" si="1"/>
        <v>0</v>
      </c>
      <c r="S82" s="96">
        <f t="shared" si="1"/>
        <v>0</v>
      </c>
      <c r="T82" s="96" t="e">
        <f t="shared" si="1"/>
        <v>#REF!</v>
      </c>
      <c r="U82" s="96" t="e">
        <f t="shared" si="1"/>
        <v>#REF!</v>
      </c>
      <c r="V82" s="96">
        <f t="shared" si="1"/>
        <v>0</v>
      </c>
      <c r="W82" s="96">
        <f t="shared" si="1"/>
        <v>0</v>
      </c>
      <c r="X82" s="96">
        <f t="shared" si="1"/>
        <v>0</v>
      </c>
      <c r="Y82" s="96" t="e">
        <f t="shared" si="1"/>
        <v>#REF!</v>
      </c>
      <c r="Z82" s="96">
        <f t="shared" si="1"/>
        <v>0</v>
      </c>
      <c r="AA82" s="96">
        <f t="shared" si="1"/>
        <v>0</v>
      </c>
      <c r="AB82" s="96">
        <f t="shared" si="1"/>
        <v>0</v>
      </c>
      <c r="AC82" s="96">
        <f t="shared" si="1"/>
        <v>0</v>
      </c>
      <c r="AD82" s="96" t="e">
        <f t="shared" si="1"/>
        <v>#REF!</v>
      </c>
      <c r="AE82" s="96" t="e">
        <f t="shared" si="1"/>
        <v>#REF!</v>
      </c>
      <c r="AF82" s="96" t="e">
        <f t="shared" si="1"/>
        <v>#REF!</v>
      </c>
      <c r="AG82" s="96">
        <f t="shared" si="1"/>
        <v>0</v>
      </c>
    </row>
  </sheetData>
  <customSheetViews>
    <customSheetView guid="{4499D588-D746-460C-B784-E74856D3B233}" scale="80" hiddenRows="1" topLeftCell="A4">
      <pane xSplit="2" ySplit="4" topLeftCell="O8" activePane="bottomRight" state="frozen"/>
      <selection pane="bottomRight" activeCell="AF8" sqref="AF8:AF81"/>
      <pageMargins left="0.7" right="0.7" top="0.75" bottom="0.75" header="0.3" footer="0.3"/>
      <pageSetup paperSize="9" orientation="portrait" r:id="rId1"/>
    </customSheetView>
    <customSheetView guid="{6BD6499E-5662-4CC5-8D7A-C6B3594CACB9}" scale="80">
      <pane xSplit="2" ySplit="4" topLeftCell="C5" activePane="bottomRight" state="frozen"/>
      <selection pane="bottomRight" activeCell="K19" sqref="K19"/>
      <pageMargins left="0.7" right="0.7" top="0.75" bottom="0.75" header="0.3" footer="0.3"/>
      <pageSetup paperSize="9" orientation="portrait" r:id="rId2"/>
    </customSheetView>
    <customSheetView guid="{FDEAECBE-33AC-40ED-8C2A-9D7FD7B54355}" scale="80">
      <pane xSplit="2" ySplit="7" topLeftCell="C8" activePane="bottomRight" state="frozen"/>
      <selection pane="bottomRight" activeCell="H8" sqref="H8"/>
      <pageMargins left="0.7" right="0.7" top="0.75" bottom="0.75" header="0.3" footer="0.3"/>
      <pageSetup paperSize="9" orientation="portrait" r:id="rId3"/>
    </customSheetView>
  </customSheetViews>
  <mergeCells count="21">
    <mergeCell ref="AD4:AG6"/>
    <mergeCell ref="T5:T7"/>
    <mergeCell ref="U5:X5"/>
    <mergeCell ref="Y5:Y7"/>
    <mergeCell ref="Z5:AC5"/>
    <mergeCell ref="U6:U7"/>
    <mergeCell ref="V6:X6"/>
    <mergeCell ref="Z6:Z7"/>
    <mergeCell ref="A82:B82"/>
    <mergeCell ref="AA6:AC6"/>
    <mergeCell ref="N4:P6"/>
    <mergeCell ref="C6:C7"/>
    <mergeCell ref="D6:D7"/>
    <mergeCell ref="E6:E7"/>
    <mergeCell ref="Q4:S6"/>
    <mergeCell ref="T4:AC4"/>
    <mergeCell ref="A4:A7"/>
    <mergeCell ref="B4:B7"/>
    <mergeCell ref="C4:E5"/>
    <mergeCell ref="F4:I6"/>
    <mergeCell ref="J4:M6"/>
  </mergeCells>
  <pageMargins left="0.7" right="0.7" top="0.75" bottom="0.75" header="0.3" footer="0.3"/>
  <pageSetup paperSize="9" orientation="portrait" r:id="rId4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</sheetPr>
  <dimension ref="A1:J81"/>
  <sheetViews>
    <sheetView topLeftCell="A3" zoomScale="90" zoomScaleNormal="60" workbookViewId="0">
      <pane xSplit="2" ySplit="7" topLeftCell="C10" activePane="bottomRight" state="frozen"/>
      <selection activeCell="N38" sqref="N38"/>
      <selection pane="topRight" activeCell="N38" sqref="N38"/>
      <selection pane="bottomLeft" activeCell="N38" sqref="N38"/>
      <selection pane="bottomRight" activeCell="N38" sqref="N38"/>
    </sheetView>
  </sheetViews>
  <sheetFormatPr defaultRowHeight="15" x14ac:dyDescent="0.25"/>
  <cols>
    <col min="1" max="1" width="3" style="1" bestFit="1" customWidth="1"/>
    <col min="2" max="2" width="45.7109375" style="1" customWidth="1"/>
    <col min="3" max="3" width="16.85546875" style="1" customWidth="1"/>
    <col min="4" max="4" width="16.7109375" style="67" customWidth="1"/>
    <col min="5" max="5" width="12.7109375" style="65" customWidth="1"/>
    <col min="6" max="6" width="14.7109375" style="76" customWidth="1"/>
    <col min="7" max="7" width="12.7109375" style="76" customWidth="1"/>
    <col min="8" max="8" width="11.7109375" style="76" bestFit="1" customWidth="1"/>
    <col min="9" max="9" width="13" style="1" bestFit="1" customWidth="1"/>
    <col min="10" max="10" width="16.5703125" style="1" customWidth="1"/>
    <col min="11" max="16384" width="9.140625" style="1"/>
  </cols>
  <sheetData>
    <row r="1" spans="1:10" hidden="1" x14ac:dyDescent="0.25"/>
    <row r="2" spans="1:10" hidden="1" x14ac:dyDescent="0.25"/>
    <row r="3" spans="1:10" x14ac:dyDescent="0.25">
      <c r="C3" s="161" t="s">
        <v>194</v>
      </c>
      <c r="D3" s="162"/>
      <c r="E3" s="165"/>
      <c r="F3" s="166"/>
      <c r="G3" s="166"/>
      <c r="H3" s="166"/>
      <c r="I3" s="161"/>
      <c r="J3" s="161"/>
    </row>
    <row r="4" spans="1:10" x14ac:dyDescent="0.25">
      <c r="A4" s="330" t="s">
        <v>52</v>
      </c>
      <c r="B4" s="330" t="s">
        <v>0</v>
      </c>
      <c r="C4" s="342" t="s">
        <v>123</v>
      </c>
      <c r="D4" s="342" t="s">
        <v>92</v>
      </c>
      <c r="E4" s="348" t="s">
        <v>103</v>
      </c>
      <c r="F4" s="342" t="s">
        <v>104</v>
      </c>
      <c r="G4" s="342" t="s">
        <v>105</v>
      </c>
      <c r="H4" s="273" t="s">
        <v>93</v>
      </c>
      <c r="I4" s="345"/>
      <c r="J4" s="274"/>
    </row>
    <row r="5" spans="1:10" ht="22.5" customHeight="1" x14ac:dyDescent="0.25">
      <c r="A5" s="331"/>
      <c r="B5" s="331"/>
      <c r="C5" s="343"/>
      <c r="D5" s="343"/>
      <c r="E5" s="349"/>
      <c r="F5" s="343"/>
      <c r="G5" s="343"/>
      <c r="H5" s="346" t="s">
        <v>71</v>
      </c>
      <c r="I5" s="347" t="s">
        <v>72</v>
      </c>
      <c r="J5" s="347" t="s">
        <v>73</v>
      </c>
    </row>
    <row r="6" spans="1:10" ht="22.5" customHeight="1" x14ac:dyDescent="0.25">
      <c r="A6" s="331"/>
      <c r="B6" s="331"/>
      <c r="C6" s="343"/>
      <c r="D6" s="343"/>
      <c r="E6" s="349"/>
      <c r="F6" s="343"/>
      <c r="G6" s="343"/>
      <c r="H6" s="346"/>
      <c r="I6" s="319"/>
      <c r="J6" s="319"/>
    </row>
    <row r="7" spans="1:10" x14ac:dyDescent="0.25">
      <c r="A7" s="332"/>
      <c r="B7" s="332"/>
      <c r="C7" s="344"/>
      <c r="D7" s="344"/>
      <c r="E7" s="350"/>
      <c r="F7" s="344"/>
      <c r="G7" s="344"/>
      <c r="H7" s="346"/>
      <c r="I7" s="320"/>
      <c r="J7" s="320"/>
    </row>
    <row r="8" spans="1:10" ht="25.5" x14ac:dyDescent="0.25">
      <c r="A8" s="178">
        <f>Услуги!A11</f>
        <v>1</v>
      </c>
      <c r="B8" s="179" t="str">
        <f>Услуги!B11</f>
        <v xml:space="preserve">ОГБУЗ «Костромская областная клиническая больница имени Королева Е. И.» </v>
      </c>
      <c r="C8" s="73"/>
      <c r="D8" s="10"/>
      <c r="E8" s="63"/>
      <c r="F8" s="10"/>
      <c r="G8" s="10"/>
      <c r="H8" s="142"/>
      <c r="I8" s="142"/>
      <c r="J8" s="113"/>
    </row>
    <row r="9" spans="1:10" x14ac:dyDescent="0.25">
      <c r="A9" s="178">
        <f>Услуги!A12</f>
        <v>2</v>
      </c>
      <c r="B9" s="179" t="str">
        <f>Услуги!B12</f>
        <v xml:space="preserve">ОГБУЗ «Костромская областная детская больница» </v>
      </c>
      <c r="C9" s="111"/>
      <c r="D9" s="111"/>
      <c r="E9" s="111"/>
      <c r="F9" s="131"/>
      <c r="G9" s="111"/>
      <c r="H9" s="142"/>
      <c r="I9" s="111"/>
      <c r="J9" s="112"/>
    </row>
    <row r="10" spans="1:10" ht="25.5" x14ac:dyDescent="0.25">
      <c r="A10" s="178">
        <f>Услуги!A13</f>
        <v>3</v>
      </c>
      <c r="B10" s="179" t="str">
        <f>Услуги!B13</f>
        <v xml:space="preserve">ОГБУЗ «Костромской областной госпиталь для ветеранов войн» </v>
      </c>
      <c r="C10" s="111"/>
      <c r="D10" s="111"/>
      <c r="E10" s="111"/>
      <c r="F10" s="131"/>
      <c r="G10" s="141"/>
      <c r="H10" s="10"/>
      <c r="I10" s="8"/>
      <c r="J10" s="8"/>
    </row>
    <row r="11" spans="1:10" ht="25.5" x14ac:dyDescent="0.25">
      <c r="A11" s="178">
        <f>Услуги!A14</f>
        <v>4</v>
      </c>
      <c r="B11" s="179" t="str">
        <f>Услуги!B14</f>
        <v xml:space="preserve">ОГБУЗ «Костромской клинический онкологический диспансер» </v>
      </c>
      <c r="C11" s="114"/>
      <c r="D11" s="114"/>
      <c r="E11" s="114"/>
      <c r="F11" s="132"/>
      <c r="G11" s="114"/>
      <c r="H11" s="114"/>
      <c r="I11" s="114"/>
      <c r="J11" s="114"/>
    </row>
    <row r="12" spans="1:10" ht="25.5" x14ac:dyDescent="0.25">
      <c r="A12" s="178">
        <f>Услуги!A15</f>
        <v>5</v>
      </c>
      <c r="B12" s="179" t="str">
        <f>Услуги!B15</f>
        <v>ОГБУЗ «Костромская областная стоматологическая поликлиника»</v>
      </c>
      <c r="C12" s="114"/>
      <c r="D12" s="114"/>
      <c r="E12" s="69"/>
      <c r="F12" s="10"/>
      <c r="G12" s="10"/>
      <c r="H12" s="10"/>
      <c r="I12" s="8"/>
      <c r="J12" s="8"/>
    </row>
    <row r="13" spans="1:10" ht="25.5" x14ac:dyDescent="0.25">
      <c r="A13" s="178">
        <f>Услуги!A16</f>
        <v>6</v>
      </c>
      <c r="B13" s="179" t="str">
        <f>Услуги!B16</f>
        <v xml:space="preserve">ОГБУЗ «Костромской центр специализированных видов медицинской помощи» </v>
      </c>
      <c r="C13" s="114"/>
      <c r="D13" s="114"/>
      <c r="E13" s="113"/>
      <c r="F13" s="145"/>
      <c r="G13" s="142"/>
      <c r="H13" s="10"/>
      <c r="I13" s="8"/>
      <c r="J13" s="8"/>
    </row>
    <row r="14" spans="1:10" ht="38.25" x14ac:dyDescent="0.25">
      <c r="A14" s="178">
        <f>Услуги!A17</f>
        <v>7</v>
      </c>
      <c r="B14" s="179" t="str">
        <f>Услуги!B17</f>
        <v>ОГБУЗ «Центр специализированной помощи по профилактике и борьбе с инфекционными заболеваниями»</v>
      </c>
      <c r="C14" s="114"/>
      <c r="D14" s="114"/>
      <c r="E14" s="69"/>
      <c r="F14" s="10"/>
      <c r="G14" s="10"/>
      <c r="H14" s="10"/>
      <c r="I14" s="8"/>
      <c r="J14" s="8"/>
    </row>
    <row r="15" spans="1:10" x14ac:dyDescent="0.25">
      <c r="A15" s="178">
        <f>Услуги!A18</f>
        <v>8</v>
      </c>
      <c r="B15" s="179" t="str">
        <f>Услуги!B18</f>
        <v xml:space="preserve">ОГБУЗ «Городская больница г. Костромы» </v>
      </c>
      <c r="C15" s="114"/>
      <c r="D15" s="114"/>
      <c r="E15" s="69"/>
      <c r="F15" s="10"/>
      <c r="G15" s="10"/>
      <c r="H15" s="10"/>
      <c r="I15" s="8"/>
      <c r="J15" s="8"/>
    </row>
    <row r="16" spans="1:10" x14ac:dyDescent="0.25">
      <c r="A16" s="178">
        <f>Услуги!A19</f>
        <v>9</v>
      </c>
      <c r="B16" s="179" t="str">
        <f>Услуги!B19</f>
        <v xml:space="preserve">ОГБУЗ «Родильный дом г.Костромы» </v>
      </c>
      <c r="C16" s="114"/>
      <c r="D16" s="114"/>
      <c r="E16" s="115"/>
      <c r="F16" s="134"/>
      <c r="G16" s="115"/>
      <c r="H16" s="143"/>
      <c r="I16" s="143"/>
      <c r="J16" s="115"/>
    </row>
    <row r="17" spans="1:10" ht="25.5" x14ac:dyDescent="0.25">
      <c r="A17" s="178">
        <f>Услуги!A20</f>
        <v>10</v>
      </c>
      <c r="B17" s="179" t="str">
        <f>Услуги!B20</f>
        <v>ОГБУЗ  «Стоматологическая поликлиника № 1 города Костромы»</v>
      </c>
      <c r="C17" s="114"/>
      <c r="D17" s="114"/>
      <c r="E17" s="111"/>
      <c r="F17" s="131"/>
      <c r="G17" s="111"/>
      <c r="H17" s="111"/>
      <c r="I17" s="111"/>
      <c r="J17" s="111"/>
    </row>
    <row r="18" spans="1:10" ht="25.5" x14ac:dyDescent="0.25">
      <c r="A18" s="178">
        <f>Услуги!A21</f>
        <v>11</v>
      </c>
      <c r="B18" s="179" t="str">
        <f>Услуги!B21</f>
        <v>ОГБУЗ «Костромская областная станция скорой медицинской помощи и медицины катастроф»</v>
      </c>
      <c r="C18" s="114"/>
      <c r="D18" s="114"/>
      <c r="E18" s="69"/>
      <c r="F18" s="10"/>
      <c r="G18" s="10"/>
      <c r="H18" s="10"/>
      <c r="I18" s="8"/>
      <c r="J18" s="8"/>
    </row>
    <row r="19" spans="1:10" ht="25.5" x14ac:dyDescent="0.25">
      <c r="A19" s="178">
        <f>Услуги!A22</f>
        <v>12</v>
      </c>
      <c r="B19" s="179" t="str">
        <f>Услуги!B22</f>
        <v>ОГБУЗ «Окружная больница Костромского округа № 1»</v>
      </c>
      <c r="C19" s="114"/>
      <c r="D19" s="114"/>
      <c r="E19" s="169"/>
      <c r="F19" s="10"/>
      <c r="G19" s="10"/>
      <c r="H19" s="10"/>
      <c r="I19" s="8"/>
      <c r="J19" s="8"/>
    </row>
    <row r="20" spans="1:10" ht="25.5" x14ac:dyDescent="0.25">
      <c r="A20" s="178">
        <f>Услуги!A23</f>
        <v>13</v>
      </c>
      <c r="B20" s="179" t="str">
        <f>Услуги!B23</f>
        <v xml:space="preserve">ОГБУЗ «Окружная больница Костромского округа № 2» </v>
      </c>
      <c r="C20" s="114"/>
      <c r="D20" s="114"/>
      <c r="E20" s="113"/>
      <c r="F20" s="133"/>
      <c r="G20" s="113"/>
      <c r="H20" s="143"/>
      <c r="I20" s="113"/>
      <c r="J20" s="113"/>
    </row>
    <row r="21" spans="1:10" x14ac:dyDescent="0.25">
      <c r="A21" s="178">
        <f>Услуги!A24</f>
        <v>14</v>
      </c>
      <c r="B21" s="179" t="str">
        <f>Услуги!B24</f>
        <v xml:space="preserve">ОГБУЗ «Буйская центральная районная больница» </v>
      </c>
      <c r="C21" s="114"/>
      <c r="D21" s="114"/>
      <c r="E21" s="113"/>
      <c r="F21" s="133"/>
      <c r="G21" s="113"/>
      <c r="H21" s="167"/>
      <c r="I21" s="113"/>
      <c r="J21" s="113"/>
    </row>
    <row r="22" spans="1:10" x14ac:dyDescent="0.25">
      <c r="A22" s="178">
        <f>Услуги!A25</f>
        <v>15</v>
      </c>
      <c r="B22" s="179" t="str">
        <f>Услуги!B25</f>
        <v>ОГБУЗ «Волгореченская городская больница»</v>
      </c>
      <c r="C22" s="114"/>
      <c r="D22" s="114"/>
      <c r="E22" s="117"/>
      <c r="F22" s="135"/>
      <c r="G22" s="117"/>
      <c r="H22" s="116"/>
      <c r="I22" s="116"/>
      <c r="J22" s="116"/>
    </row>
    <row r="23" spans="1:10" x14ac:dyDescent="0.25">
      <c r="A23" s="178">
        <f>Услуги!A26</f>
        <v>16</v>
      </c>
      <c r="B23" s="179" t="str">
        <f>Услуги!B26</f>
        <v xml:space="preserve">ОГБУЗ «Галичская окружная больница» </v>
      </c>
      <c r="C23" s="114"/>
      <c r="D23" s="114"/>
      <c r="E23" s="117"/>
      <c r="F23" s="135"/>
      <c r="G23" s="117"/>
      <c r="H23" s="119"/>
      <c r="I23" s="117"/>
      <c r="J23" s="117"/>
    </row>
    <row r="24" spans="1:10" x14ac:dyDescent="0.25">
      <c r="A24" s="178">
        <f>Услуги!A27</f>
        <v>17</v>
      </c>
      <c r="B24" s="179" t="str">
        <f>Услуги!B27</f>
        <v>ОГБУЗ «Мантуровская окружная больница»</v>
      </c>
      <c r="C24" s="114"/>
      <c r="D24" s="114"/>
      <c r="E24" s="114"/>
      <c r="F24" s="132"/>
      <c r="G24" s="114"/>
      <c r="H24" s="114"/>
      <c r="I24" s="114"/>
      <c r="J24" s="144"/>
    </row>
    <row r="25" spans="1:10" ht="25.5" x14ac:dyDescent="0.25">
      <c r="A25" s="178">
        <f>Услуги!A28</f>
        <v>18</v>
      </c>
      <c r="B25" s="179" t="str">
        <f>Услуги!B28</f>
        <v xml:space="preserve">ОГБУЗ «Шарьинская окружная больница имени Каверина В.Ф.» </v>
      </c>
      <c r="C25" s="114"/>
      <c r="D25" s="114"/>
      <c r="E25" s="118"/>
      <c r="F25" s="136"/>
      <c r="G25" s="118"/>
      <c r="H25" s="118"/>
      <c r="I25" s="170"/>
      <c r="J25" s="170"/>
    </row>
    <row r="26" spans="1:10" ht="25.5" x14ac:dyDescent="0.25">
      <c r="A26" s="178">
        <f>Услуги!A29</f>
        <v>19</v>
      </c>
      <c r="B26" s="179" t="str">
        <f>Услуги!B29</f>
        <v xml:space="preserve">ОГБУЗ «Антроповская центральная районная больница» </v>
      </c>
      <c r="C26" s="114"/>
      <c r="D26" s="114"/>
      <c r="E26" s="113"/>
      <c r="F26" s="133"/>
      <c r="G26" s="113"/>
      <c r="H26" s="113"/>
      <c r="I26" s="113"/>
      <c r="J26" s="113"/>
    </row>
    <row r="27" spans="1:10" x14ac:dyDescent="0.25">
      <c r="A27" s="178">
        <f>Услуги!A30</f>
        <v>20</v>
      </c>
      <c r="B27" s="179" t="str">
        <f>Услуги!B30</f>
        <v xml:space="preserve">ОГБУЗ «Вохомская межрайонная больница» </v>
      </c>
      <c r="C27" s="114"/>
      <c r="D27" s="114"/>
      <c r="E27" s="117"/>
      <c r="F27" s="135"/>
      <c r="G27" s="117"/>
      <c r="H27" s="117"/>
      <c r="I27" s="117"/>
      <c r="J27" s="117"/>
    </row>
    <row r="28" spans="1:10" x14ac:dyDescent="0.25">
      <c r="A28" s="178">
        <f>Услуги!A31</f>
        <v>21</v>
      </c>
      <c r="B28" s="179" t="str">
        <f>Услуги!B31</f>
        <v xml:space="preserve">ОГБУЗ «Кадыйская районная больница» </v>
      </c>
      <c r="C28" s="114"/>
      <c r="D28" s="114"/>
      <c r="E28" s="117"/>
      <c r="F28" s="135"/>
      <c r="G28" s="117"/>
      <c r="H28" s="117"/>
      <c r="I28" s="117"/>
      <c r="J28" s="117"/>
    </row>
    <row r="29" spans="1:10" x14ac:dyDescent="0.25">
      <c r="A29" s="178">
        <f>Услуги!A32</f>
        <v>22</v>
      </c>
      <c r="B29" s="179" t="str">
        <f>Услуги!B32</f>
        <v xml:space="preserve">ОГБУЗ «Кологривская районная больница» </v>
      </c>
      <c r="C29" s="114"/>
      <c r="D29" s="114"/>
      <c r="E29" s="114"/>
      <c r="F29" s="132"/>
      <c r="G29" s="114"/>
      <c r="H29" s="114"/>
      <c r="I29" s="114"/>
      <c r="J29" s="114"/>
    </row>
    <row r="30" spans="1:10" ht="18.75" x14ac:dyDescent="0.25">
      <c r="A30" s="178">
        <f>Услуги!A33</f>
        <v>23</v>
      </c>
      <c r="B30" s="179" t="str">
        <f>Услуги!B33</f>
        <v>ОГБУЗ «Красносельская районная больница»</v>
      </c>
      <c r="C30" s="114"/>
      <c r="D30" s="168"/>
      <c r="E30" s="117"/>
      <c r="F30" s="135"/>
      <c r="G30" s="117"/>
      <c r="H30" s="168"/>
      <c r="I30" s="117"/>
      <c r="J30" s="117"/>
    </row>
    <row r="31" spans="1:10" x14ac:dyDescent="0.25">
      <c r="A31" s="178">
        <f>Услуги!A34</f>
        <v>24</v>
      </c>
      <c r="B31" s="179" t="str">
        <f>Услуги!B34</f>
        <v xml:space="preserve">ОГБУЗ «Макарьевская районная больница» </v>
      </c>
      <c r="C31" s="114"/>
      <c r="D31" s="114"/>
      <c r="E31" s="111"/>
      <c r="F31" s="131"/>
      <c r="G31" s="111"/>
      <c r="H31" s="10"/>
      <c r="I31" s="8"/>
      <c r="J31" s="8"/>
    </row>
    <row r="32" spans="1:10" x14ac:dyDescent="0.25">
      <c r="A32" s="178">
        <f>Услуги!A35</f>
        <v>25</v>
      </c>
      <c r="B32" s="179" t="str">
        <f>Услуги!B35</f>
        <v xml:space="preserve">ОГБУЗ «Нейская районная больница» </v>
      </c>
      <c r="C32" s="114"/>
      <c r="D32" s="114"/>
      <c r="E32" s="117"/>
      <c r="F32" s="135"/>
      <c r="G32" s="117"/>
      <c r="H32" s="117"/>
      <c r="I32" s="117"/>
      <c r="J32" s="117"/>
    </row>
    <row r="33" spans="1:10" x14ac:dyDescent="0.25">
      <c r="A33" s="178">
        <f>Услуги!A36</f>
        <v>26</v>
      </c>
      <c r="B33" s="179" t="str">
        <f>Услуги!B36</f>
        <v xml:space="preserve">ОГБУЗ «Нерехтская центральная районная больница» </v>
      </c>
      <c r="C33" s="114"/>
      <c r="D33" s="114"/>
      <c r="E33" s="117"/>
      <c r="F33" s="135"/>
      <c r="G33" s="117"/>
      <c r="H33" s="117"/>
      <c r="I33" s="117"/>
      <c r="J33" s="117"/>
    </row>
    <row r="34" spans="1:10" x14ac:dyDescent="0.25">
      <c r="A34" s="178">
        <f>Услуги!A37</f>
        <v>27</v>
      </c>
      <c r="B34" s="179" t="str">
        <f>Услуги!B37</f>
        <v xml:space="preserve">ОГБУЗ «Стоматологическая поликлиника г. Нерехты» </v>
      </c>
      <c r="C34" s="114"/>
      <c r="D34" s="114"/>
      <c r="E34" s="111"/>
      <c r="F34" s="131"/>
      <c r="G34" s="111"/>
      <c r="H34" s="117"/>
      <c r="I34" s="111"/>
      <c r="J34" s="111"/>
    </row>
    <row r="35" spans="1:10" x14ac:dyDescent="0.25">
      <c r="A35" s="178">
        <f>Услуги!A38</f>
        <v>28</v>
      </c>
      <c r="B35" s="179" t="str">
        <f>Услуги!B38</f>
        <v xml:space="preserve">ОГБУЗ «Островская районная больница» </v>
      </c>
      <c r="C35" s="114"/>
      <c r="D35" s="114"/>
      <c r="E35" s="69"/>
      <c r="F35" s="10"/>
      <c r="G35" s="10"/>
      <c r="H35" s="10"/>
      <c r="I35" s="8"/>
      <c r="J35" s="8"/>
    </row>
    <row r="36" spans="1:10" x14ac:dyDescent="0.25">
      <c r="A36" s="178">
        <f>Услуги!A39</f>
        <v>29</v>
      </c>
      <c r="B36" s="179" t="str">
        <f>Услуги!B39</f>
        <v xml:space="preserve">ОГБУЗ «Парфеньевская районная больница» </v>
      </c>
      <c r="C36" s="114"/>
      <c r="D36" s="114"/>
      <c r="E36" s="117"/>
      <c r="F36" s="135"/>
      <c r="G36" s="117"/>
      <c r="H36" s="117"/>
      <c r="I36" s="117"/>
      <c r="J36" s="117"/>
    </row>
    <row r="37" spans="1:10" x14ac:dyDescent="0.25">
      <c r="A37" s="178">
        <f>Услуги!A40</f>
        <v>30</v>
      </c>
      <c r="B37" s="179" t="str">
        <f>Услуги!B40</f>
        <v xml:space="preserve">ОГБУЗ «Солигаличская районная больница» </v>
      </c>
      <c r="C37" s="114"/>
      <c r="D37" s="114"/>
      <c r="E37" s="117"/>
      <c r="F37" s="135"/>
      <c r="G37" s="117"/>
      <c r="H37" s="117"/>
      <c r="I37" s="117"/>
      <c r="J37" s="117"/>
    </row>
    <row r="38" spans="1:10" x14ac:dyDescent="0.25">
      <c r="A38" s="178">
        <f>Услуги!A41</f>
        <v>31</v>
      </c>
      <c r="B38" s="179" t="str">
        <f>Услуги!B41</f>
        <v>ОГБУЗ «Судиславская районная больница»</v>
      </c>
      <c r="C38" s="114"/>
      <c r="D38" s="114"/>
      <c r="E38" s="117"/>
      <c r="F38" s="135"/>
      <c r="G38" s="117"/>
      <c r="H38" s="117"/>
      <c r="I38" s="117"/>
      <c r="J38" s="117"/>
    </row>
    <row r="39" spans="1:10" s="65" customFormat="1" x14ac:dyDescent="0.25">
      <c r="A39" s="178">
        <f>Услуги!A42</f>
        <v>32</v>
      </c>
      <c r="B39" s="179" t="str">
        <f>Услуги!B42</f>
        <v>ОГБУЗ «Сусанинская районная больница»</v>
      </c>
      <c r="C39" s="114"/>
      <c r="D39" s="114"/>
      <c r="E39" s="117"/>
      <c r="F39" s="135"/>
      <c r="G39" s="117"/>
      <c r="H39" s="117"/>
      <c r="I39" s="117"/>
      <c r="J39" s="117"/>
    </row>
    <row r="40" spans="1:10" ht="25.5" x14ac:dyDescent="0.25">
      <c r="A40" s="178">
        <f>Услуги!A43</f>
        <v>33</v>
      </c>
      <c r="B40" s="179" t="str">
        <f>Услуги!B43</f>
        <v xml:space="preserve">ОГБУЗ «Чухломская центральная районная больница» </v>
      </c>
      <c r="C40" s="114"/>
      <c r="D40" s="114"/>
      <c r="E40" s="117"/>
      <c r="F40" s="135"/>
      <c r="G40" s="117"/>
      <c r="H40" s="117"/>
      <c r="I40" s="117"/>
      <c r="J40" s="117"/>
    </row>
    <row r="41" spans="1:10" x14ac:dyDescent="0.25">
      <c r="A41" s="178">
        <f>Услуги!A44</f>
        <v>34</v>
      </c>
      <c r="B41" s="179" t="str">
        <f>Услуги!B44</f>
        <v>ФКУЗ «МСЧ МВД РФ по Костромской области»</v>
      </c>
      <c r="C41" s="114"/>
      <c r="D41" s="114"/>
      <c r="E41" s="69"/>
      <c r="F41" s="10"/>
      <c r="G41" s="10"/>
      <c r="H41" s="10"/>
      <c r="I41" s="8"/>
      <c r="J41" s="8"/>
    </row>
    <row r="42" spans="1:10" x14ac:dyDescent="0.25">
      <c r="A42" s="178">
        <f>Услуги!A45</f>
        <v>35</v>
      </c>
      <c r="B42" s="179" t="str">
        <f>Услуги!B45</f>
        <v>ЧУЗ «Поликлиника «РЖД-Медицина» города Буй«»</v>
      </c>
      <c r="C42" s="114"/>
      <c r="D42" s="114"/>
      <c r="E42" s="69"/>
      <c r="F42" s="10"/>
      <c r="G42" s="10"/>
      <c r="H42" s="10"/>
      <c r="I42" s="8"/>
      <c r="J42" s="8"/>
    </row>
    <row r="43" spans="1:10" ht="25.5" x14ac:dyDescent="0.25">
      <c r="A43" s="178">
        <f>Услуги!A46</f>
        <v>36</v>
      </c>
      <c r="B43" s="179" t="str">
        <f>Услуги!B46</f>
        <v>ЧУЗ «Поликлиника «РЖД-Медицина» города Шарья«»</v>
      </c>
      <c r="C43" s="114"/>
      <c r="D43" s="114"/>
      <c r="E43" s="69"/>
      <c r="F43" s="10"/>
      <c r="G43" s="10"/>
      <c r="H43" s="10"/>
      <c r="I43" s="8"/>
      <c r="J43" s="8"/>
    </row>
    <row r="44" spans="1:10" x14ac:dyDescent="0.25">
      <c r="A44" s="178">
        <f>Услуги!A47</f>
        <v>37</v>
      </c>
      <c r="B44" s="179" t="str">
        <f>Услуги!B47</f>
        <v>ЧУ «Клиника Медекс Кострома»</v>
      </c>
      <c r="C44" s="114"/>
      <c r="D44" s="114"/>
      <c r="E44" s="69"/>
      <c r="F44" s="10"/>
      <c r="G44" s="10"/>
      <c r="H44" s="10"/>
      <c r="I44" s="8"/>
      <c r="J44" s="8"/>
    </row>
    <row r="45" spans="1:10" x14ac:dyDescent="0.25">
      <c r="A45" s="178">
        <f>Услуги!A48</f>
        <v>38</v>
      </c>
      <c r="B45" s="179" t="str">
        <f>Услуги!B48</f>
        <v>МЧУ ДПО «Нефросовет»</v>
      </c>
      <c r="C45" s="114"/>
      <c r="D45" s="114"/>
      <c r="E45" s="111"/>
      <c r="F45" s="131"/>
      <c r="G45" s="111"/>
      <c r="H45" s="10"/>
      <c r="I45" s="8"/>
      <c r="J45" s="8"/>
    </row>
    <row r="46" spans="1:10" x14ac:dyDescent="0.25">
      <c r="A46" s="178">
        <f>Услуги!A49</f>
        <v>39</v>
      </c>
      <c r="B46" s="179" t="str">
        <f>Услуги!B49</f>
        <v>ЛПУ «Санаторий «Колос»</v>
      </c>
      <c r="C46" s="114"/>
      <c r="D46" s="114"/>
      <c r="E46" s="111"/>
      <c r="F46" s="131"/>
      <c r="G46" s="111"/>
      <c r="H46" s="10"/>
      <c r="I46" s="8"/>
      <c r="J46" s="8"/>
    </row>
    <row r="47" spans="1:10" x14ac:dyDescent="0.25">
      <c r="A47" s="178">
        <f>Услуги!A50</f>
        <v>40</v>
      </c>
      <c r="B47" s="179" t="str">
        <f>Услуги!B50</f>
        <v>ЗАО «Санаторий имени Воровского»</v>
      </c>
      <c r="C47" s="114"/>
      <c r="D47" s="114"/>
      <c r="E47" s="69"/>
      <c r="F47" s="10"/>
      <c r="G47" s="10"/>
      <c r="H47" s="10"/>
      <c r="I47" s="8"/>
      <c r="J47" s="8"/>
    </row>
    <row r="48" spans="1:10" x14ac:dyDescent="0.25">
      <c r="A48" s="178">
        <f>Услуги!A51</f>
        <v>41</v>
      </c>
      <c r="B48" s="179" t="str">
        <f>Услуги!B51</f>
        <v>ООО «Дент Аль»</v>
      </c>
      <c r="C48" s="114"/>
      <c r="D48" s="114"/>
      <c r="E48" s="69"/>
      <c r="F48" s="10"/>
      <c r="G48" s="10"/>
      <c r="H48" s="10"/>
      <c r="I48" s="8"/>
      <c r="J48" s="8"/>
    </row>
    <row r="49" spans="1:10" x14ac:dyDescent="0.25">
      <c r="A49" s="178">
        <f>Услуги!A52</f>
        <v>42</v>
      </c>
      <c r="B49" s="179" t="str">
        <f>Услуги!B52</f>
        <v xml:space="preserve">ООО «ЗУБиК» </v>
      </c>
      <c r="C49" s="114"/>
      <c r="D49" s="114"/>
      <c r="E49" s="69"/>
      <c r="F49" s="10"/>
      <c r="G49" s="10"/>
      <c r="H49" s="10"/>
      <c r="I49" s="8"/>
      <c r="J49" s="8"/>
    </row>
    <row r="50" spans="1:10" x14ac:dyDescent="0.25">
      <c r="A50" s="178">
        <f>Услуги!A53</f>
        <v>43</v>
      </c>
      <c r="B50" s="179" t="str">
        <f>Услуги!B53</f>
        <v>ООО «Зубной Чародей»</v>
      </c>
      <c r="C50" s="114"/>
      <c r="D50" s="114"/>
      <c r="E50" s="69"/>
      <c r="F50" s="10"/>
      <c r="G50" s="10"/>
      <c r="H50" s="10"/>
      <c r="I50" s="8"/>
      <c r="J50" s="8"/>
    </row>
    <row r="51" spans="1:10" x14ac:dyDescent="0.25">
      <c r="A51" s="178">
        <f>Услуги!A54</f>
        <v>44</v>
      </c>
      <c r="B51" s="179" t="str">
        <f>Услуги!B54</f>
        <v xml:space="preserve">ООО «Оптима» </v>
      </c>
      <c r="C51" s="114"/>
      <c r="D51" s="114"/>
      <c r="E51" s="69"/>
      <c r="F51" s="10"/>
      <c r="G51" s="10"/>
      <c r="H51" s="10"/>
      <c r="I51" s="8"/>
      <c r="J51" s="8"/>
    </row>
    <row r="52" spans="1:10" x14ac:dyDescent="0.25">
      <c r="A52" s="180">
        <f>Услуги!A55</f>
        <v>45</v>
      </c>
      <c r="B52" s="181" t="str">
        <f>Услуги!B55</f>
        <v xml:space="preserve">ООО «Кристалл» </v>
      </c>
      <c r="C52" s="114"/>
      <c r="D52" s="114"/>
      <c r="E52" s="69"/>
      <c r="F52" s="10"/>
      <c r="G52" s="10"/>
      <c r="H52" s="10"/>
      <c r="I52" s="8"/>
      <c r="J52" s="8"/>
    </row>
    <row r="53" spans="1:10" x14ac:dyDescent="0.25">
      <c r="A53" s="178">
        <f>Услуги!A56</f>
        <v>46</v>
      </c>
      <c r="B53" s="179" t="str">
        <f>Услуги!B56</f>
        <v>ООО «Гинеколог и Я»</v>
      </c>
      <c r="C53" s="114"/>
      <c r="D53" s="114"/>
      <c r="E53" s="69"/>
      <c r="F53" s="10"/>
      <c r="G53" s="10"/>
      <c r="H53" s="10"/>
      <c r="I53" s="8"/>
      <c r="J53" s="8"/>
    </row>
    <row r="54" spans="1:10" x14ac:dyDescent="0.25">
      <c r="A54" s="178">
        <f>Услуги!A57</f>
        <v>47</v>
      </c>
      <c r="B54" s="179" t="str">
        <f>Услуги!B57</f>
        <v>ООО «Хирургия глаза»</v>
      </c>
      <c r="C54" s="114"/>
      <c r="D54" s="114"/>
      <c r="E54" s="69"/>
      <c r="F54" s="10"/>
      <c r="G54" s="10"/>
      <c r="H54" s="10"/>
      <c r="I54" s="8"/>
      <c r="J54" s="8"/>
    </row>
    <row r="55" spans="1:10" x14ac:dyDescent="0.25">
      <c r="A55" s="178">
        <f>Услуги!A58</f>
        <v>48</v>
      </c>
      <c r="B55" s="179" t="str">
        <f>Услуги!B58</f>
        <v xml:space="preserve">ООО «Медицинский центр «Здоровье» </v>
      </c>
      <c r="C55" s="114"/>
      <c r="D55" s="114"/>
      <c r="E55" s="69"/>
      <c r="F55" s="10"/>
      <c r="G55" s="10"/>
      <c r="H55" s="10"/>
      <c r="I55" s="8"/>
      <c r="J55" s="8"/>
    </row>
    <row r="56" spans="1:10" x14ac:dyDescent="0.25">
      <c r="A56" s="178">
        <f>Услуги!A59</f>
        <v>49</v>
      </c>
      <c r="B56" s="179" t="str">
        <f>Услуги!B59</f>
        <v>ООО «Медицинский Центр «Мирт»</v>
      </c>
      <c r="C56" s="114"/>
      <c r="D56" s="114"/>
      <c r="E56" s="111"/>
      <c r="F56" s="131"/>
      <c r="G56" s="141"/>
      <c r="H56" s="111"/>
      <c r="I56" s="111"/>
      <c r="J56" s="111"/>
    </row>
    <row r="57" spans="1:10" x14ac:dyDescent="0.25">
      <c r="A57" s="178">
        <f>Услуги!A60</f>
        <v>50</v>
      </c>
      <c r="B57" s="179" t="str">
        <f>Услуги!B60</f>
        <v>ООО «Мир здоровья»</v>
      </c>
      <c r="C57" s="172"/>
      <c r="D57" s="114"/>
      <c r="E57" s="111"/>
      <c r="F57" s="131"/>
      <c r="G57" s="111"/>
      <c r="H57" s="111"/>
      <c r="I57" s="8"/>
      <c r="J57" s="8"/>
    </row>
    <row r="58" spans="1:10" x14ac:dyDescent="0.25">
      <c r="A58" s="178">
        <f>Услуги!A61</f>
        <v>51</v>
      </c>
      <c r="B58" s="179" t="str">
        <f>Услуги!B61</f>
        <v xml:space="preserve">ООО «Центр амбулаторной хирургии» </v>
      </c>
      <c r="C58" s="114"/>
      <c r="D58" s="114"/>
      <c r="E58" s="111"/>
      <c r="F58" s="131"/>
      <c r="G58" s="111"/>
      <c r="H58" s="111"/>
      <c r="I58" s="111"/>
      <c r="J58" s="111"/>
    </row>
    <row r="59" spans="1:10" x14ac:dyDescent="0.25">
      <c r="A59" s="178">
        <f>Услуги!A62</f>
        <v>52</v>
      </c>
      <c r="B59" s="179" t="str">
        <f>Услуги!B62</f>
        <v>ООО «Профилактическая медицина»</v>
      </c>
      <c r="C59" s="114"/>
      <c r="D59" s="114"/>
      <c r="E59" s="69"/>
      <c r="F59" s="10"/>
      <c r="G59" s="10"/>
      <c r="H59" s="10"/>
      <c r="I59" s="8"/>
      <c r="J59" s="8"/>
    </row>
    <row r="60" spans="1:10" x14ac:dyDescent="0.25">
      <c r="A60" s="178">
        <f>Услуги!A63</f>
        <v>53</v>
      </c>
      <c r="B60" s="179" t="str">
        <f>Услуги!B63</f>
        <v>ООО «ЛДЦ МИБС - Кострома»</v>
      </c>
      <c r="C60" s="114"/>
      <c r="D60" s="114"/>
      <c r="E60" s="75"/>
      <c r="F60" s="10"/>
      <c r="G60" s="10"/>
      <c r="H60" s="10"/>
      <c r="I60" s="88"/>
      <c r="J60" s="88"/>
    </row>
    <row r="61" spans="1:10" x14ac:dyDescent="0.25">
      <c r="A61" s="178">
        <f>Услуги!A64</f>
        <v>54</v>
      </c>
      <c r="B61" s="179" t="str">
        <f>Услуги!B64</f>
        <v>ООО «МРТ - Эксперт Кострома»</v>
      </c>
      <c r="C61" s="114"/>
      <c r="D61" s="114"/>
      <c r="E61" s="75"/>
      <c r="F61" s="10"/>
      <c r="G61" s="10"/>
      <c r="H61" s="10"/>
      <c r="I61" s="88"/>
      <c r="J61" s="88"/>
    </row>
    <row r="62" spans="1:10" x14ac:dyDescent="0.25">
      <c r="A62" s="178">
        <f>Услуги!A65</f>
        <v>55</v>
      </c>
      <c r="B62" s="179" t="str">
        <f>Услуги!B65</f>
        <v>ООО «МИРТ-МРТ»</v>
      </c>
      <c r="C62" s="114"/>
      <c r="D62" s="114"/>
      <c r="E62" s="75"/>
      <c r="F62" s="10"/>
      <c r="G62" s="10"/>
      <c r="H62" s="10"/>
      <c r="I62" s="88"/>
      <c r="J62" s="88"/>
    </row>
    <row r="63" spans="1:10" x14ac:dyDescent="0.25">
      <c r="A63" s="180">
        <f>Услуги!A66</f>
        <v>56</v>
      </c>
      <c r="B63" s="181" t="str">
        <f>Услуги!B66</f>
        <v>ООО «Медицинская клиника «Кислород»</v>
      </c>
      <c r="C63" s="114"/>
      <c r="D63" s="114"/>
      <c r="E63" s="75"/>
      <c r="F63" s="10"/>
      <c r="G63" s="10"/>
      <c r="H63" s="10"/>
      <c r="I63" s="88"/>
      <c r="J63" s="88"/>
    </row>
    <row r="64" spans="1:10" x14ac:dyDescent="0.25">
      <c r="A64" s="178">
        <f>Услуги!A67</f>
        <v>57</v>
      </c>
      <c r="B64" s="179" t="str">
        <f>Услуги!B67</f>
        <v>ООО «Мать и дитя Кострома»</v>
      </c>
      <c r="C64" s="114"/>
      <c r="D64" s="114"/>
      <c r="E64" s="75"/>
      <c r="F64" s="10"/>
      <c r="G64" s="10"/>
      <c r="H64" s="10"/>
      <c r="I64" s="88"/>
      <c r="J64" s="88"/>
    </row>
    <row r="65" spans="1:10" x14ac:dyDescent="0.25">
      <c r="A65" s="178">
        <f>Услуги!A68</f>
        <v>58</v>
      </c>
      <c r="B65" s="179" t="str">
        <f>Услуги!B68</f>
        <v>ООО «МЦ «Юнона»</v>
      </c>
      <c r="C65" s="114"/>
      <c r="D65" s="114"/>
      <c r="E65" s="75"/>
      <c r="F65" s="10"/>
      <c r="G65" s="10"/>
      <c r="H65" s="10"/>
      <c r="I65" s="88"/>
      <c r="J65" s="88"/>
    </row>
    <row r="66" spans="1:10" x14ac:dyDescent="0.25">
      <c r="A66" s="178">
        <f>Услуги!A69</f>
        <v>59</v>
      </c>
      <c r="B66" s="179" t="str">
        <f>Услуги!B69</f>
        <v>ООО «ЦЕНТР ЭКО»</v>
      </c>
      <c r="C66" s="114"/>
      <c r="D66" s="114"/>
      <c r="E66" s="75"/>
      <c r="F66" s="10"/>
      <c r="G66" s="10"/>
      <c r="H66" s="10"/>
      <c r="I66" s="88"/>
      <c r="J66" s="88"/>
    </row>
    <row r="67" spans="1:10" x14ac:dyDescent="0.25">
      <c r="A67" s="180">
        <f>Услуги!A70</f>
        <v>60</v>
      </c>
      <c r="B67" s="181" t="str">
        <f>Услуги!B70</f>
        <v>ООО «МЕДСКАН»</v>
      </c>
      <c r="C67" s="114"/>
      <c r="D67" s="114"/>
      <c r="E67" s="75"/>
      <c r="F67" s="10"/>
      <c r="G67" s="10"/>
      <c r="H67" s="10"/>
      <c r="I67" s="88"/>
      <c r="J67" s="88"/>
    </row>
    <row r="68" spans="1:10" x14ac:dyDescent="0.25">
      <c r="A68" s="178">
        <f>Услуги!A71</f>
        <v>61</v>
      </c>
      <c r="B68" s="179" t="str">
        <f>Услуги!B71</f>
        <v xml:space="preserve">ООО «М-ЛАЙН» </v>
      </c>
      <c r="C68" s="114"/>
      <c r="D68" s="114"/>
      <c r="E68" s="75"/>
      <c r="F68" s="10"/>
      <c r="G68" s="10"/>
      <c r="H68" s="10"/>
      <c r="I68" s="88"/>
      <c r="J68" s="88"/>
    </row>
    <row r="69" spans="1:10" x14ac:dyDescent="0.25">
      <c r="A69" s="178">
        <f>Услуги!A72</f>
        <v>62</v>
      </c>
      <c r="B69" s="179" t="str">
        <f>Услуги!B72</f>
        <v>АО «Клиника К+31»</v>
      </c>
      <c r="C69" s="114"/>
      <c r="D69" s="114"/>
      <c r="E69" s="75"/>
      <c r="F69" s="10"/>
      <c r="G69" s="10"/>
      <c r="H69" s="10"/>
      <c r="I69" s="88"/>
      <c r="J69" s="88"/>
    </row>
    <row r="70" spans="1:10" ht="25.5" x14ac:dyDescent="0.25">
      <c r="A70" s="178">
        <f>Услуги!A73</f>
        <v>63</v>
      </c>
      <c r="B70" s="179" t="str">
        <f>Услуги!B73</f>
        <v>ООО «Научно-методический центр клинической лабораторной диагностики Ситилаб»</v>
      </c>
      <c r="C70" s="114"/>
      <c r="D70" s="114"/>
      <c r="E70" s="110"/>
      <c r="F70" s="10"/>
      <c r="G70" s="10"/>
      <c r="H70" s="10"/>
      <c r="I70" s="88"/>
      <c r="J70" s="88"/>
    </row>
    <row r="71" spans="1:10" x14ac:dyDescent="0.25">
      <c r="A71" s="178">
        <f>Услуги!A74</f>
        <v>64</v>
      </c>
      <c r="B71" s="179" t="str">
        <f>Услуги!B74</f>
        <v>ООО «Диализный центр НЕФРОС-ВОРОНЕЖ»</v>
      </c>
      <c r="C71" s="114"/>
      <c r="D71" s="114"/>
      <c r="E71" s="110"/>
      <c r="F71" s="10"/>
      <c r="G71" s="10"/>
      <c r="H71" s="10"/>
      <c r="I71" s="88"/>
      <c r="J71" s="88"/>
    </row>
    <row r="72" spans="1:10" x14ac:dyDescent="0.25">
      <c r="A72" s="178">
        <f>Услуги!A75</f>
        <v>65</v>
      </c>
      <c r="B72" s="179" t="str">
        <f>Услуги!B75</f>
        <v>ЧУ «Центры диализа «АВИЦЕННА»</v>
      </c>
      <c r="C72" s="114"/>
      <c r="D72" s="114"/>
      <c r="E72" s="110"/>
      <c r="F72" s="10"/>
      <c r="G72" s="10"/>
      <c r="H72" s="10"/>
      <c r="I72" s="88"/>
      <c r="J72" s="88"/>
    </row>
    <row r="73" spans="1:10" x14ac:dyDescent="0.25">
      <c r="A73" s="178">
        <f>Услуги!A76</f>
        <v>66</v>
      </c>
      <c r="B73" s="179" t="str">
        <f>Услуги!B76</f>
        <v>ООО «Костромская офтальмологическая клиника»</v>
      </c>
      <c r="C73" s="88"/>
      <c r="D73" s="10"/>
      <c r="E73" s="110"/>
      <c r="F73" s="10"/>
      <c r="G73" s="10"/>
      <c r="H73" s="10"/>
      <c r="I73" s="88"/>
      <c r="J73" s="88"/>
    </row>
    <row r="74" spans="1:10" ht="38.25" x14ac:dyDescent="0.25">
      <c r="A74" s="180">
        <f>Услуги!A77</f>
        <v>67</v>
      </c>
      <c r="B74" s="181" t="str">
        <f>Услуги!B77</f>
        <v>ГБУЗ города Москвы «Диагностический центр (Центр лабораторных исследований) Департамента здравоохранения города Москвы»</v>
      </c>
      <c r="C74" s="88"/>
      <c r="D74" s="10"/>
      <c r="E74" s="110"/>
      <c r="F74" s="10"/>
      <c r="G74" s="10"/>
      <c r="H74" s="10"/>
      <c r="I74" s="88"/>
      <c r="J74" s="88"/>
    </row>
    <row r="75" spans="1:10" x14ac:dyDescent="0.25">
      <c r="A75" s="178">
        <f>Услуги!A78</f>
        <v>68</v>
      </c>
      <c r="B75" s="179" t="str">
        <f>Услуги!B78</f>
        <v>ООО «Независимая лаборатория ИНВИТРО»</v>
      </c>
      <c r="C75" s="88"/>
      <c r="D75" s="10"/>
      <c r="E75" s="110"/>
      <c r="F75" s="10"/>
      <c r="G75" s="10"/>
      <c r="H75" s="10"/>
      <c r="I75" s="88"/>
      <c r="J75" s="88"/>
    </row>
    <row r="76" spans="1:10" x14ac:dyDescent="0.25">
      <c r="A76" s="178">
        <f>Услуги!A79</f>
        <v>69</v>
      </c>
      <c r="B76" s="179" t="str">
        <f>Услуги!B79</f>
        <v>ООО «ВИТАЛАБ»</v>
      </c>
      <c r="C76" s="88"/>
      <c r="D76" s="10"/>
      <c r="E76" s="110"/>
      <c r="F76" s="10"/>
      <c r="G76" s="10"/>
      <c r="H76" s="10"/>
      <c r="I76" s="88"/>
      <c r="J76" s="88"/>
    </row>
    <row r="77" spans="1:10" x14ac:dyDescent="0.25">
      <c r="A77" s="178">
        <f>Услуги!A80</f>
        <v>70</v>
      </c>
      <c r="B77" s="179" t="str">
        <f>Услуги!B80</f>
        <v>ООО «НПФ «ХЕЛИКС»</v>
      </c>
      <c r="C77" s="88"/>
      <c r="D77" s="10"/>
      <c r="E77" s="110"/>
      <c r="F77" s="10"/>
      <c r="G77" s="10"/>
      <c r="H77" s="10"/>
      <c r="I77" s="88"/>
      <c r="J77" s="88"/>
    </row>
    <row r="78" spans="1:10" x14ac:dyDescent="0.25">
      <c r="A78" s="178">
        <f>Услуги!A81</f>
        <v>71</v>
      </c>
      <c r="B78" s="179" t="str">
        <f>Услуги!B81</f>
        <v>АО «МЕДИЦИНА»</v>
      </c>
      <c r="C78" s="88"/>
      <c r="D78" s="10"/>
      <c r="E78" s="110"/>
      <c r="F78" s="10"/>
      <c r="G78" s="10"/>
      <c r="H78" s="10"/>
      <c r="I78" s="88"/>
      <c r="J78" s="88"/>
    </row>
    <row r="79" spans="1:10" ht="25.5" x14ac:dyDescent="0.25">
      <c r="A79" s="178">
        <f>Услуги!A82</f>
        <v>72</v>
      </c>
      <c r="B79" s="179" t="str">
        <f>Услуги!B82</f>
        <v>ООО «Морфологическая диагностическая лаборатория»</v>
      </c>
      <c r="C79" s="88"/>
      <c r="D79" s="10"/>
      <c r="E79" s="110"/>
      <c r="F79" s="10"/>
      <c r="G79" s="10"/>
      <c r="H79" s="10"/>
      <c r="I79" s="88"/>
      <c r="J79" s="88"/>
    </row>
    <row r="80" spans="1:10" x14ac:dyDescent="0.25">
      <c r="A80" s="7">
        <f>Услуги!A83</f>
        <v>0</v>
      </c>
      <c r="B80" s="29">
        <f>Услуги!B83</f>
        <v>0</v>
      </c>
      <c r="C80" s="88"/>
      <c r="D80" s="10"/>
      <c r="E80" s="110"/>
      <c r="F80" s="10"/>
      <c r="G80" s="10"/>
      <c r="H80" s="10"/>
      <c r="I80" s="88"/>
      <c r="J80" s="88"/>
    </row>
    <row r="81" spans="1:10" x14ac:dyDescent="0.25">
      <c r="A81" s="340" t="str">
        <f>'ПЭ - АПП'!A81</f>
        <v>Итого</v>
      </c>
      <c r="B81" s="341"/>
      <c r="C81" s="98" t="s">
        <v>85</v>
      </c>
      <c r="D81" s="97" t="s">
        <v>85</v>
      </c>
      <c r="E81" s="99" t="s">
        <v>85</v>
      </c>
      <c r="F81" s="97" t="s">
        <v>85</v>
      </c>
      <c r="G81" s="97" t="s">
        <v>85</v>
      </c>
      <c r="H81" s="97" t="s">
        <v>85</v>
      </c>
      <c r="I81" s="98" t="s">
        <v>85</v>
      </c>
      <c r="J81" s="98" t="s">
        <v>85</v>
      </c>
    </row>
  </sheetData>
  <customSheetViews>
    <customSheetView guid="{4499D588-D746-460C-B784-E74856D3B233}" scale="90" hiddenRows="1" topLeftCell="A3">
      <pane xSplit="2" ySplit="7" topLeftCell="C53" activePane="bottomRight" state="frozen"/>
      <selection pane="bottomRight" activeCell="J76" sqref="J76"/>
      <pageMargins left="0.7" right="0.7" top="0.75" bottom="0.75" header="0.3" footer="0.3"/>
      <pageSetup paperSize="9" orientation="portrait" r:id="rId1"/>
    </customSheetView>
    <customSheetView guid="{6BD6499E-5662-4CC5-8D7A-C6B3594CACB9}" scale="90">
      <pane xSplit="2" ySplit="4" topLeftCell="C5" activePane="bottomRight" state="frozen"/>
      <selection pane="bottomRight" activeCell="I5" sqref="I5"/>
      <pageMargins left="0.7" right="0.7" top="0.75" bottom="0.75" header="0.3" footer="0.3"/>
      <pageSetup paperSize="9" orientation="portrait" r:id="rId2"/>
    </customSheetView>
    <customSheetView guid="{FDEAECBE-33AC-40ED-8C2A-9D7FD7B54355}" scale="90" fitToPage="1" hiddenRows="1" topLeftCell="A4">
      <pane xSplit="2" ySplit="7" topLeftCell="C11" activePane="bottomRight" state="frozen"/>
      <selection pane="bottomRight" activeCell="A80" sqref="A80:XFD80"/>
      <pageMargins left="0.7" right="0.7" top="0.75" bottom="0.75" header="0.3" footer="0.3"/>
      <pageSetup paperSize="8" scale="63" orientation="portrait" r:id="rId3"/>
    </customSheetView>
  </customSheetViews>
  <mergeCells count="12">
    <mergeCell ref="A81:B81"/>
    <mergeCell ref="G4:G7"/>
    <mergeCell ref="H4:J4"/>
    <mergeCell ref="H5:H7"/>
    <mergeCell ref="I5:I7"/>
    <mergeCell ref="J5:J7"/>
    <mergeCell ref="F4:F7"/>
    <mergeCell ref="A4:A7"/>
    <mergeCell ref="B4:B7"/>
    <mergeCell ref="C4:C7"/>
    <mergeCell ref="D4:D7"/>
    <mergeCell ref="E4:E7"/>
  </mergeCells>
  <pageMargins left="0.7" right="0.7" top="0.75" bottom="0.75" header="0.3" footer="0.3"/>
  <pageSetup paperSize="9" orientation="portrait" r:id="rId4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FF00"/>
    <pageSetUpPr autoPageBreaks="0"/>
  </sheetPr>
  <dimension ref="A1:AC82"/>
  <sheetViews>
    <sheetView topLeftCell="A4" zoomScale="80" zoomScaleNormal="80" workbookViewId="0">
      <pane xSplit="2" ySplit="4" topLeftCell="C62" activePane="bottomRight" state="frozen"/>
      <selection activeCell="N38" sqref="N38"/>
      <selection pane="topRight" activeCell="N38" sqref="N38"/>
      <selection pane="bottomLeft" activeCell="N38" sqref="N38"/>
      <selection pane="bottomRight" activeCell="N38" sqref="N38"/>
    </sheetView>
  </sheetViews>
  <sheetFormatPr defaultRowHeight="18.75" x14ac:dyDescent="0.3"/>
  <cols>
    <col min="1" max="1" width="4.28515625" style="77" bestFit="1" customWidth="1"/>
    <col min="2" max="2" width="45.7109375" style="77" customWidth="1"/>
    <col min="3" max="3" width="20.28515625" style="79" customWidth="1"/>
    <col min="4" max="4" width="16.42578125" style="80" customWidth="1"/>
    <col min="5" max="5" width="17.140625" style="80" customWidth="1"/>
    <col min="6" max="6" width="10.7109375" style="80" bestFit="1" customWidth="1"/>
    <col min="7" max="7" width="12.85546875" style="80" bestFit="1" customWidth="1"/>
    <col min="8" max="8" width="11.28515625" style="80" bestFit="1" customWidth="1"/>
    <col min="9" max="9" width="14.85546875" style="80" bestFit="1" customWidth="1"/>
    <col min="10" max="10" width="14.140625" style="80" bestFit="1" customWidth="1"/>
    <col min="11" max="11" width="11" style="80" customWidth="1"/>
    <col min="12" max="12" width="12.7109375" style="80" bestFit="1" customWidth="1"/>
    <col min="13" max="13" width="29.42578125" style="80" bestFit="1" customWidth="1"/>
    <col min="14" max="14" width="7.28515625" style="80" customWidth="1"/>
    <col min="15" max="15" width="10.7109375" style="80" customWidth="1"/>
    <col min="16" max="16" width="13.5703125" style="80" customWidth="1"/>
    <col min="17" max="17" width="16" style="79" customWidth="1"/>
    <col min="18" max="18" width="23" style="80" customWidth="1"/>
    <col min="19" max="19" width="10.7109375" style="80" bestFit="1" customWidth="1"/>
    <col min="20" max="20" width="13.5703125" style="80" bestFit="1" customWidth="1"/>
    <col min="21" max="21" width="12.85546875" style="80" bestFit="1" customWidth="1"/>
    <col min="22" max="22" width="13.85546875" style="80" customWidth="1"/>
    <col min="23" max="23" width="14.85546875" style="80" bestFit="1" customWidth="1"/>
    <col min="24" max="24" width="14.140625" style="80" bestFit="1" customWidth="1"/>
    <col min="25" max="25" width="8.42578125" style="80" customWidth="1"/>
    <col min="26" max="26" width="13.85546875" style="80" customWidth="1"/>
    <col min="27" max="27" width="31.28515625" style="80" customWidth="1"/>
    <col min="28" max="28" width="12.7109375" style="80" customWidth="1"/>
    <col min="29" max="29" width="14.42578125" style="79" customWidth="1"/>
    <col min="30" max="16384" width="9.140625" style="77"/>
  </cols>
  <sheetData>
    <row r="1" spans="1:29" hidden="1" x14ac:dyDescent="0.3"/>
    <row r="2" spans="1:29" hidden="1" x14ac:dyDescent="0.3"/>
    <row r="3" spans="1:29" hidden="1" x14ac:dyDescent="0.3"/>
    <row r="4" spans="1:29" s="1" customFormat="1" ht="15" customHeight="1" x14ac:dyDescent="0.25">
      <c r="A4" s="330" t="s">
        <v>52</v>
      </c>
      <c r="B4" s="330" t="s">
        <v>0</v>
      </c>
      <c r="C4" s="356" t="s">
        <v>202</v>
      </c>
      <c r="D4" s="248" t="s">
        <v>196</v>
      </c>
      <c r="E4" s="359"/>
      <c r="F4" s="359"/>
      <c r="G4" s="359"/>
      <c r="H4" s="359"/>
      <c r="I4" s="359"/>
      <c r="J4" s="359"/>
      <c r="K4" s="359"/>
      <c r="L4" s="359"/>
      <c r="M4" s="249"/>
      <c r="N4" s="295" t="s">
        <v>99</v>
      </c>
      <c r="O4" s="295"/>
      <c r="P4" s="295"/>
      <c r="Q4" s="360" t="s">
        <v>203</v>
      </c>
      <c r="R4" s="360"/>
      <c r="S4" s="360"/>
      <c r="T4" s="360"/>
      <c r="U4" s="360"/>
      <c r="V4" s="360"/>
      <c r="W4" s="360"/>
      <c r="X4" s="360"/>
      <c r="Y4" s="360"/>
      <c r="Z4" s="360"/>
      <c r="AA4" s="360"/>
      <c r="AB4" s="360"/>
      <c r="AC4" s="40"/>
    </row>
    <row r="5" spans="1:29" s="1" customFormat="1" ht="15" customHeight="1" x14ac:dyDescent="0.25">
      <c r="A5" s="331"/>
      <c r="B5" s="331"/>
      <c r="C5" s="357"/>
      <c r="D5" s="361" t="s">
        <v>196</v>
      </c>
      <c r="E5" s="362" t="s">
        <v>56</v>
      </c>
      <c r="F5" s="363"/>
      <c r="G5" s="363"/>
      <c r="H5" s="363"/>
      <c r="I5" s="363"/>
      <c r="J5" s="363"/>
      <c r="K5" s="363"/>
      <c r="L5" s="363"/>
      <c r="M5" s="364"/>
      <c r="N5" s="295"/>
      <c r="O5" s="295"/>
      <c r="P5" s="295"/>
      <c r="Q5" s="360" t="s">
        <v>3</v>
      </c>
      <c r="R5" s="365" t="s">
        <v>10</v>
      </c>
      <c r="S5" s="366"/>
      <c r="T5" s="366"/>
      <c r="U5" s="366"/>
      <c r="V5" s="366"/>
      <c r="W5" s="366"/>
      <c r="X5" s="366"/>
      <c r="Y5" s="366"/>
      <c r="Z5" s="366"/>
      <c r="AA5" s="366"/>
      <c r="AB5" s="367"/>
      <c r="AC5" s="352" t="s">
        <v>204</v>
      </c>
    </row>
    <row r="6" spans="1:29" s="1" customFormat="1" ht="48" customHeight="1" x14ac:dyDescent="0.25">
      <c r="A6" s="331"/>
      <c r="B6" s="331"/>
      <c r="C6" s="357"/>
      <c r="D6" s="361"/>
      <c r="E6" s="353" t="s">
        <v>94</v>
      </c>
      <c r="F6" s="355" t="s">
        <v>97</v>
      </c>
      <c r="G6" s="355"/>
      <c r="H6" s="355"/>
      <c r="I6" s="355"/>
      <c r="J6" s="355" t="s">
        <v>96</v>
      </c>
      <c r="K6" s="355"/>
      <c r="L6" s="355" t="s">
        <v>98</v>
      </c>
      <c r="M6" s="355"/>
      <c r="N6" s="295"/>
      <c r="O6" s="295"/>
      <c r="P6" s="295"/>
      <c r="Q6" s="360"/>
      <c r="R6" s="333" t="s">
        <v>100</v>
      </c>
      <c r="S6" s="295" t="s">
        <v>101</v>
      </c>
      <c r="T6" s="295"/>
      <c r="U6" s="295"/>
      <c r="V6" s="295"/>
      <c r="W6" s="295"/>
      <c r="X6" s="295" t="s">
        <v>95</v>
      </c>
      <c r="Y6" s="295"/>
      <c r="Z6" s="295" t="s">
        <v>95</v>
      </c>
      <c r="AA6" s="295"/>
      <c r="AB6" s="295" t="s">
        <v>82</v>
      </c>
      <c r="AC6" s="352"/>
    </row>
    <row r="7" spans="1:29" s="1" customFormat="1" ht="66" customHeight="1" x14ac:dyDescent="0.25">
      <c r="A7" s="332"/>
      <c r="B7" s="332"/>
      <c r="C7" s="358"/>
      <c r="D7" s="361"/>
      <c r="E7" s="354"/>
      <c r="F7" s="90" t="s">
        <v>6</v>
      </c>
      <c r="G7" s="90" t="s">
        <v>74</v>
      </c>
      <c r="H7" s="90" t="s">
        <v>75</v>
      </c>
      <c r="I7" s="90" t="s">
        <v>76</v>
      </c>
      <c r="J7" s="90" t="s">
        <v>77</v>
      </c>
      <c r="K7" s="90" t="s">
        <v>78</v>
      </c>
      <c r="L7" s="100" t="s">
        <v>79</v>
      </c>
      <c r="M7" s="100" t="s">
        <v>80</v>
      </c>
      <c r="N7" s="89" t="s">
        <v>81</v>
      </c>
      <c r="O7" s="90" t="s">
        <v>6</v>
      </c>
      <c r="P7" s="90" t="s">
        <v>7</v>
      </c>
      <c r="Q7" s="360"/>
      <c r="R7" s="258"/>
      <c r="S7" s="90" t="s">
        <v>6</v>
      </c>
      <c r="T7" s="90" t="s">
        <v>7</v>
      </c>
      <c r="U7" s="90" t="s">
        <v>74</v>
      </c>
      <c r="V7" s="90" t="s">
        <v>75</v>
      </c>
      <c r="W7" s="90" t="s">
        <v>76</v>
      </c>
      <c r="X7" s="90" t="s">
        <v>77</v>
      </c>
      <c r="Y7" s="90" t="s">
        <v>78</v>
      </c>
      <c r="Z7" s="100" t="s">
        <v>79</v>
      </c>
      <c r="AA7" s="100" t="s">
        <v>80</v>
      </c>
      <c r="AB7" s="295"/>
      <c r="AC7" s="352"/>
    </row>
    <row r="8" spans="1:29" ht="32.25" customHeight="1" x14ac:dyDescent="0.3">
      <c r="A8" s="101">
        <f>'ПЭ - АПП'!A8</f>
        <v>1</v>
      </c>
      <c r="B8" s="102" t="str">
        <f>'ПЭ - АПП'!B8</f>
        <v xml:space="preserve">ОГБУЗ «Костромская областная клиническая больница имени Королева Е. И.» </v>
      </c>
      <c r="C8" s="103" t="e">
        <f>КС!#REF!</f>
        <v>#REF!</v>
      </c>
      <c r="D8" s="8" t="e">
        <f>ROUND((КС!#REF!/9*12),0)</f>
        <v>#REF!</v>
      </c>
      <c r="E8" s="8"/>
      <c r="F8" s="8"/>
      <c r="G8" s="8"/>
      <c r="H8" s="8"/>
      <c r="I8" s="8"/>
      <c r="J8" s="8"/>
      <c r="K8" s="8"/>
      <c r="L8" s="8"/>
      <c r="M8" s="8"/>
      <c r="N8" s="104" t="e">
        <f>КС!#REF!</f>
        <v>#REF!</v>
      </c>
      <c r="O8" s="104" t="e">
        <f>КС!#REF!+КС!G11</f>
        <v>#REF!</v>
      </c>
      <c r="P8" s="104" t="e">
        <f>КС!#REF!</f>
        <v>#REF!</v>
      </c>
      <c r="Q8" s="28"/>
      <c r="R8" s="8"/>
      <c r="S8" s="8"/>
      <c r="T8" s="8"/>
      <c r="U8" s="8"/>
      <c r="V8" s="8"/>
      <c r="W8" s="8"/>
      <c r="X8" s="8"/>
      <c r="Y8" s="8"/>
      <c r="Z8" s="8"/>
      <c r="AA8" s="8"/>
      <c r="AB8" s="8">
        <f>Q8-R8-S8-T8-U8-V8-W8-X8-Y8-Z8-AA8</f>
        <v>0</v>
      </c>
      <c r="AC8" s="28" t="e">
        <f>Q8-C8</f>
        <v>#REF!</v>
      </c>
    </row>
    <row r="9" spans="1:29" ht="30" x14ac:dyDescent="0.3">
      <c r="A9" s="101">
        <f>'ПЭ - АПП'!A9</f>
        <v>2</v>
      </c>
      <c r="B9" s="102" t="str">
        <f>'ПЭ - АПП'!B9</f>
        <v xml:space="preserve">ОГБУЗ «Костромская областная детская больница» </v>
      </c>
      <c r="C9" s="103" t="e">
        <f>КС!#REF!</f>
        <v>#REF!</v>
      </c>
      <c r="D9" s="8" t="e">
        <f>ROUND((КС!#REF!/9*12),0)</f>
        <v>#REF!</v>
      </c>
      <c r="E9" s="8"/>
      <c r="F9" s="8"/>
      <c r="G9" s="8"/>
      <c r="H9" s="8"/>
      <c r="I9" s="8"/>
      <c r="J9" s="8"/>
      <c r="K9" s="8"/>
      <c r="L9" s="8"/>
      <c r="M9" s="8"/>
      <c r="N9" s="104" t="e">
        <f>КС!#REF!</f>
        <v>#REF!</v>
      </c>
      <c r="O9" s="104" t="e">
        <f>КС!#REF!+КС!G12</f>
        <v>#REF!</v>
      </c>
      <c r="P9" s="104" t="e">
        <f>КС!#REF!</f>
        <v>#REF!</v>
      </c>
      <c r="Q9" s="28"/>
      <c r="R9" s="8"/>
      <c r="S9" s="8"/>
      <c r="T9" s="8"/>
      <c r="U9" s="8"/>
      <c r="V9" s="8"/>
      <c r="W9" s="8"/>
      <c r="X9" s="8"/>
      <c r="Y9" s="8"/>
      <c r="Z9" s="8"/>
      <c r="AA9" s="8"/>
      <c r="AB9" s="8">
        <f t="shared" ref="AB9:AB72" si="0">Q9-R9-S9-T9-U9-V9-W9-X9-Y9-Z9-AA9</f>
        <v>0</v>
      </c>
      <c r="AC9" s="28" t="e">
        <f t="shared" ref="AC9:AC72" si="1">Q9-C9</f>
        <v>#REF!</v>
      </c>
    </row>
    <row r="10" spans="1:29" ht="30" x14ac:dyDescent="0.3">
      <c r="A10" s="101">
        <f>'ПЭ - АПП'!A10</f>
        <v>3</v>
      </c>
      <c r="B10" s="102" t="str">
        <f>'ПЭ - АПП'!B10</f>
        <v xml:space="preserve">ОГБУЗ «Костромской областной госпиталь для ветеранов войн» </v>
      </c>
      <c r="C10" s="103" t="e">
        <f>КС!#REF!</f>
        <v>#REF!</v>
      </c>
      <c r="D10" s="8" t="e">
        <f>ROUND((КС!#REF!/9*12),0)</f>
        <v>#REF!</v>
      </c>
      <c r="E10" s="8"/>
      <c r="F10" s="8"/>
      <c r="G10" s="8"/>
      <c r="H10" s="8"/>
      <c r="I10" s="8"/>
      <c r="J10" s="8"/>
      <c r="K10" s="8"/>
      <c r="L10" s="8"/>
      <c r="M10" s="8"/>
      <c r="N10" s="104" t="e">
        <f>КС!#REF!</f>
        <v>#REF!</v>
      </c>
      <c r="O10" s="104" t="e">
        <f>КС!#REF!+КС!G13</f>
        <v>#REF!</v>
      </c>
      <c r="P10" s="104" t="e">
        <f>КС!#REF!</f>
        <v>#REF!</v>
      </c>
      <c r="Q10" s="28"/>
      <c r="R10" s="8"/>
      <c r="S10" s="8"/>
      <c r="T10" s="8"/>
      <c r="U10" s="8"/>
      <c r="V10" s="8"/>
      <c r="W10" s="8"/>
      <c r="X10" s="8"/>
      <c r="Y10" s="8"/>
      <c r="Z10" s="8"/>
      <c r="AA10" s="8"/>
      <c r="AB10" s="8">
        <f t="shared" si="0"/>
        <v>0</v>
      </c>
      <c r="AC10" s="28" t="e">
        <f t="shared" si="1"/>
        <v>#REF!</v>
      </c>
    </row>
    <row r="11" spans="1:29" ht="30" x14ac:dyDescent="0.3">
      <c r="A11" s="101">
        <f>'ПЭ - АПП'!A11</f>
        <v>4</v>
      </c>
      <c r="B11" s="102" t="str">
        <f>'ПЭ - АПП'!B11</f>
        <v xml:space="preserve">ОГБУЗ «Костромской клинический онкологический диспансер» </v>
      </c>
      <c r="C11" s="103" t="e">
        <f>КС!#REF!</f>
        <v>#REF!</v>
      </c>
      <c r="D11" s="8" t="e">
        <f>ROUND((КС!#REF!/9*12),0)</f>
        <v>#REF!</v>
      </c>
      <c r="E11" s="8"/>
      <c r="F11" s="8"/>
      <c r="G11" s="8"/>
      <c r="H11" s="8"/>
      <c r="I11" s="8"/>
      <c r="J11" s="8"/>
      <c r="K11" s="8"/>
      <c r="L11" s="8"/>
      <c r="M11" s="8"/>
      <c r="N11" s="104" t="e">
        <f>КС!#REF!</f>
        <v>#REF!</v>
      </c>
      <c r="O11" s="104" t="e">
        <f>КС!#REF!+КС!G14</f>
        <v>#REF!</v>
      </c>
      <c r="P11" s="104" t="e">
        <f>КС!#REF!</f>
        <v>#REF!</v>
      </c>
      <c r="Q11" s="28"/>
      <c r="R11" s="8"/>
      <c r="S11" s="8"/>
      <c r="T11" s="8"/>
      <c r="U11" s="8"/>
      <c r="V11" s="8"/>
      <c r="W11" s="8"/>
      <c r="X11" s="8"/>
      <c r="Y11" s="8"/>
      <c r="Z11" s="8"/>
      <c r="AA11" s="8"/>
      <c r="AB11" s="8">
        <f t="shared" si="0"/>
        <v>0</v>
      </c>
      <c r="AC11" s="28" t="e">
        <f t="shared" si="1"/>
        <v>#REF!</v>
      </c>
    </row>
    <row r="12" spans="1:29" ht="30" x14ac:dyDescent="0.3">
      <c r="A12" s="101">
        <f>'ПЭ - АПП'!A12</f>
        <v>5</v>
      </c>
      <c r="B12" s="102" t="str">
        <f>'ПЭ - АПП'!B12</f>
        <v>ОГБУЗ «Костромская областная стоматологическая поликлиника»</v>
      </c>
      <c r="C12" s="103" t="e">
        <f>КС!#REF!</f>
        <v>#REF!</v>
      </c>
      <c r="D12" s="8" t="e">
        <f>ROUND((КС!#REF!/9*12),0)</f>
        <v>#REF!</v>
      </c>
      <c r="E12" s="8"/>
      <c r="F12" s="8"/>
      <c r="G12" s="8"/>
      <c r="H12" s="8"/>
      <c r="I12" s="8"/>
      <c r="J12" s="8"/>
      <c r="K12" s="8"/>
      <c r="L12" s="8"/>
      <c r="M12" s="8"/>
      <c r="N12" s="104" t="e">
        <f>КС!#REF!</f>
        <v>#REF!</v>
      </c>
      <c r="O12" s="104" t="e">
        <f>КС!#REF!+КС!G15</f>
        <v>#REF!</v>
      </c>
      <c r="P12" s="104" t="e">
        <f>КС!#REF!</f>
        <v>#REF!</v>
      </c>
      <c r="Q12" s="28"/>
      <c r="R12" s="8"/>
      <c r="S12" s="8"/>
      <c r="T12" s="8"/>
      <c r="U12" s="8"/>
      <c r="V12" s="8"/>
      <c r="W12" s="8"/>
      <c r="X12" s="8"/>
      <c r="Y12" s="8"/>
      <c r="Z12" s="8"/>
      <c r="AA12" s="8"/>
      <c r="AB12" s="8">
        <f t="shared" si="0"/>
        <v>0</v>
      </c>
      <c r="AC12" s="28" t="e">
        <f t="shared" si="1"/>
        <v>#REF!</v>
      </c>
    </row>
    <row r="13" spans="1:29" ht="45" x14ac:dyDescent="0.3">
      <c r="A13" s="101">
        <f>'ПЭ - АПП'!A13</f>
        <v>6</v>
      </c>
      <c r="B13" s="102" t="str">
        <f>'ПЭ - АПП'!B13</f>
        <v xml:space="preserve">ОГБУЗ «Костромской центр специализированных видов медицинской помощи» </v>
      </c>
      <c r="C13" s="103" t="e">
        <f>КС!#REF!</f>
        <v>#REF!</v>
      </c>
      <c r="D13" s="8" t="e">
        <f>ROUND((КС!#REF!/9*12),0)</f>
        <v>#REF!</v>
      </c>
      <c r="E13" s="8"/>
      <c r="F13" s="8"/>
      <c r="G13" s="8"/>
      <c r="H13" s="8"/>
      <c r="I13" s="8"/>
      <c r="J13" s="8"/>
      <c r="K13" s="8"/>
      <c r="L13" s="8"/>
      <c r="M13" s="8"/>
      <c r="N13" s="104" t="e">
        <f>КС!#REF!</f>
        <v>#REF!</v>
      </c>
      <c r="O13" s="104" t="e">
        <f>КС!#REF!+КС!G16</f>
        <v>#REF!</v>
      </c>
      <c r="P13" s="104" t="e">
        <f>КС!#REF!</f>
        <v>#REF!</v>
      </c>
      <c r="Q13" s="28"/>
      <c r="R13" s="8"/>
      <c r="S13" s="8"/>
      <c r="T13" s="8"/>
      <c r="U13" s="8"/>
      <c r="V13" s="8"/>
      <c r="W13" s="8"/>
      <c r="X13" s="8"/>
      <c r="Y13" s="8"/>
      <c r="Z13" s="8"/>
      <c r="AA13" s="8"/>
      <c r="AB13" s="8">
        <f t="shared" si="0"/>
        <v>0</v>
      </c>
      <c r="AC13" s="28" t="e">
        <f t="shared" si="1"/>
        <v>#REF!</v>
      </c>
    </row>
    <row r="14" spans="1:29" ht="45" x14ac:dyDescent="0.3">
      <c r="A14" s="101">
        <f>'ПЭ - АПП'!A14</f>
        <v>7</v>
      </c>
      <c r="B14" s="102" t="str">
        <f>'ПЭ - АПП'!B14</f>
        <v>ОГБУЗ «Центр специализированной помощи по профилактике и борьбе с инфекционными заболеваниями»</v>
      </c>
      <c r="C14" s="103" t="e">
        <f>КС!#REF!</f>
        <v>#REF!</v>
      </c>
      <c r="D14" s="8" t="e">
        <f>ROUND((КС!#REF!/9*12),0)</f>
        <v>#REF!</v>
      </c>
      <c r="E14" s="8"/>
      <c r="F14" s="8"/>
      <c r="G14" s="8"/>
      <c r="H14" s="8"/>
      <c r="I14" s="8"/>
      <c r="J14" s="8"/>
      <c r="K14" s="8"/>
      <c r="L14" s="8"/>
      <c r="M14" s="8"/>
      <c r="N14" s="104" t="e">
        <f>КС!#REF!</f>
        <v>#REF!</v>
      </c>
      <c r="O14" s="104" t="e">
        <f>КС!#REF!+КС!G17</f>
        <v>#REF!</v>
      </c>
      <c r="P14" s="104" t="e">
        <f>КС!#REF!</f>
        <v>#REF!</v>
      </c>
      <c r="Q14" s="28"/>
      <c r="R14" s="8"/>
      <c r="S14" s="8"/>
      <c r="T14" s="8"/>
      <c r="U14" s="8"/>
      <c r="V14" s="8"/>
      <c r="W14" s="8"/>
      <c r="X14" s="8"/>
      <c r="Y14" s="8"/>
      <c r="Z14" s="8"/>
      <c r="AA14" s="8"/>
      <c r="AB14" s="8">
        <f t="shared" si="0"/>
        <v>0</v>
      </c>
      <c r="AC14" s="28" t="e">
        <f t="shared" si="1"/>
        <v>#REF!</v>
      </c>
    </row>
    <row r="15" spans="1:29" x14ac:dyDescent="0.3">
      <c r="A15" s="101">
        <f>'ПЭ - АПП'!A15</f>
        <v>8</v>
      </c>
      <c r="B15" s="102" t="str">
        <f>'ПЭ - АПП'!B15</f>
        <v xml:space="preserve">ОГБУЗ «Городская больница г. Костромы» </v>
      </c>
      <c r="C15" s="103" t="e">
        <f>КС!#REF!</f>
        <v>#REF!</v>
      </c>
      <c r="D15" s="8" t="e">
        <f>ROUND((КС!#REF!/9*12),0)</f>
        <v>#REF!</v>
      </c>
      <c r="E15" s="8"/>
      <c r="F15" s="8"/>
      <c r="G15" s="8"/>
      <c r="H15" s="8"/>
      <c r="I15" s="8"/>
      <c r="J15" s="8"/>
      <c r="K15" s="8"/>
      <c r="L15" s="8"/>
      <c r="M15" s="8"/>
      <c r="N15" s="104" t="e">
        <f>КС!#REF!</f>
        <v>#REF!</v>
      </c>
      <c r="O15" s="104" t="e">
        <f>КС!#REF!+КС!G18</f>
        <v>#REF!</v>
      </c>
      <c r="P15" s="104" t="e">
        <f>КС!#REF!</f>
        <v>#REF!</v>
      </c>
      <c r="Q15" s="28"/>
      <c r="R15" s="8"/>
      <c r="S15" s="8"/>
      <c r="T15" s="8"/>
      <c r="U15" s="8"/>
      <c r="V15" s="8"/>
      <c r="W15" s="8"/>
      <c r="X15" s="8"/>
      <c r="Y15" s="8"/>
      <c r="Z15" s="8"/>
      <c r="AA15" s="8"/>
      <c r="AB15" s="8">
        <f t="shared" si="0"/>
        <v>0</v>
      </c>
      <c r="AC15" s="28" t="e">
        <f t="shared" si="1"/>
        <v>#REF!</v>
      </c>
    </row>
    <row r="16" spans="1:29" x14ac:dyDescent="0.3">
      <c r="A16" s="101">
        <f>'ПЭ - АПП'!A16</f>
        <v>9</v>
      </c>
      <c r="B16" s="102" t="str">
        <f>'ПЭ - АПП'!B16</f>
        <v xml:space="preserve">ОГБУЗ «Родильный дом г.Костромы» </v>
      </c>
      <c r="C16" s="103" t="e">
        <f>КС!#REF!</f>
        <v>#REF!</v>
      </c>
      <c r="D16" s="8" t="e">
        <f>ROUND((КС!#REF!/9*12),0)</f>
        <v>#REF!</v>
      </c>
      <c r="E16" s="8"/>
      <c r="F16" s="8"/>
      <c r="G16" s="8"/>
      <c r="H16" s="8"/>
      <c r="I16" s="8"/>
      <c r="J16" s="8"/>
      <c r="K16" s="8"/>
      <c r="L16" s="8"/>
      <c r="M16" s="8"/>
      <c r="N16" s="104" t="e">
        <f>КС!#REF!</f>
        <v>#REF!</v>
      </c>
      <c r="O16" s="104" t="e">
        <f>КС!#REF!+КС!G19</f>
        <v>#REF!</v>
      </c>
      <c r="P16" s="104" t="e">
        <f>КС!#REF!</f>
        <v>#REF!</v>
      </c>
      <c r="Q16" s="28"/>
      <c r="R16" s="8"/>
      <c r="S16" s="8"/>
      <c r="T16" s="8"/>
      <c r="U16" s="8"/>
      <c r="V16" s="8"/>
      <c r="W16" s="8"/>
      <c r="X16" s="8"/>
      <c r="Y16" s="8"/>
      <c r="Z16" s="8"/>
      <c r="AA16" s="8"/>
      <c r="AB16" s="8">
        <f t="shared" si="0"/>
        <v>0</v>
      </c>
      <c r="AC16" s="28" t="e">
        <f t="shared" si="1"/>
        <v>#REF!</v>
      </c>
    </row>
    <row r="17" spans="1:29" ht="30" x14ac:dyDescent="0.3">
      <c r="A17" s="101">
        <f>'ПЭ - АПП'!A17</f>
        <v>10</v>
      </c>
      <c r="B17" s="102" t="str">
        <f>'ПЭ - АПП'!B17</f>
        <v>ОГБУЗ  «Стоматологическая поликлиника № 1 города Костромы»</v>
      </c>
      <c r="C17" s="103" t="e">
        <f>КС!#REF!</f>
        <v>#REF!</v>
      </c>
      <c r="D17" s="8" t="e">
        <f>ROUND((КС!#REF!/9*12),0)</f>
        <v>#REF!</v>
      </c>
      <c r="E17" s="8"/>
      <c r="F17" s="8"/>
      <c r="G17" s="8"/>
      <c r="H17" s="8"/>
      <c r="I17" s="8"/>
      <c r="J17" s="8"/>
      <c r="K17" s="8"/>
      <c r="L17" s="8"/>
      <c r="M17" s="8"/>
      <c r="N17" s="104" t="e">
        <f>КС!#REF!</f>
        <v>#REF!</v>
      </c>
      <c r="O17" s="104" t="e">
        <f>КС!#REF!+КС!G20</f>
        <v>#REF!</v>
      </c>
      <c r="P17" s="104" t="e">
        <f>КС!#REF!</f>
        <v>#REF!</v>
      </c>
      <c r="Q17" s="28"/>
      <c r="R17" s="8"/>
      <c r="S17" s="8"/>
      <c r="T17" s="8"/>
      <c r="U17" s="8"/>
      <c r="V17" s="8"/>
      <c r="W17" s="8"/>
      <c r="X17" s="8"/>
      <c r="Y17" s="8"/>
      <c r="Z17" s="8"/>
      <c r="AA17" s="8"/>
      <c r="AB17" s="8">
        <f t="shared" si="0"/>
        <v>0</v>
      </c>
      <c r="AC17" s="28" t="e">
        <f t="shared" si="1"/>
        <v>#REF!</v>
      </c>
    </row>
    <row r="18" spans="1:29" ht="45" x14ac:dyDescent="0.3">
      <c r="A18" s="101">
        <f>'ПЭ - АПП'!A18</f>
        <v>11</v>
      </c>
      <c r="B18" s="102" t="str">
        <f>'ПЭ - АПП'!B18</f>
        <v>ОГБУЗ «Костромская областная станция скорой медицинской помощи и медицины катастроф»</v>
      </c>
      <c r="C18" s="103" t="e">
        <f>КС!#REF!</f>
        <v>#REF!</v>
      </c>
      <c r="D18" s="8" t="e">
        <f>ROUND((КС!#REF!/9*12),0)</f>
        <v>#REF!</v>
      </c>
      <c r="E18" s="8"/>
      <c r="F18" s="8"/>
      <c r="G18" s="8"/>
      <c r="H18" s="8"/>
      <c r="I18" s="8"/>
      <c r="J18" s="8"/>
      <c r="K18" s="8"/>
      <c r="L18" s="8"/>
      <c r="M18" s="8"/>
      <c r="N18" s="104" t="e">
        <f>КС!#REF!</f>
        <v>#REF!</v>
      </c>
      <c r="O18" s="104" t="e">
        <f>КС!#REF!+КС!G21</f>
        <v>#REF!</v>
      </c>
      <c r="P18" s="104" t="e">
        <f>КС!#REF!</f>
        <v>#REF!</v>
      </c>
      <c r="Q18" s="28"/>
      <c r="R18" s="8"/>
      <c r="S18" s="8"/>
      <c r="T18" s="8"/>
      <c r="U18" s="8"/>
      <c r="V18" s="8"/>
      <c r="W18" s="8"/>
      <c r="X18" s="8"/>
      <c r="Y18" s="8"/>
      <c r="Z18" s="8"/>
      <c r="AA18" s="8"/>
      <c r="AB18" s="8">
        <f t="shared" si="0"/>
        <v>0</v>
      </c>
      <c r="AC18" s="28" t="e">
        <f t="shared" si="1"/>
        <v>#REF!</v>
      </c>
    </row>
    <row r="19" spans="1:29" ht="30" x14ac:dyDescent="0.3">
      <c r="A19" s="101">
        <f>'ПЭ - АПП'!A19</f>
        <v>12</v>
      </c>
      <c r="B19" s="102" t="str">
        <f>'ПЭ - АПП'!B19</f>
        <v>ОГБУЗ «Окружная больница Костромского округа № 1»</v>
      </c>
      <c r="C19" s="103" t="e">
        <f>КС!#REF!</f>
        <v>#REF!</v>
      </c>
      <c r="D19" s="8" t="e">
        <f>ROUND((КС!#REF!/9*12),0)</f>
        <v>#REF!</v>
      </c>
      <c r="E19" s="8"/>
      <c r="F19" s="8"/>
      <c r="G19" s="8"/>
      <c r="H19" s="8"/>
      <c r="I19" s="8"/>
      <c r="J19" s="8"/>
      <c r="K19" s="8"/>
      <c r="L19" s="8"/>
      <c r="M19" s="8"/>
      <c r="N19" s="104" t="e">
        <f>КС!#REF!</f>
        <v>#REF!</v>
      </c>
      <c r="O19" s="104" t="e">
        <f>КС!#REF!+КС!G22</f>
        <v>#REF!</v>
      </c>
      <c r="P19" s="104" t="e">
        <f>КС!#REF!</f>
        <v>#REF!</v>
      </c>
      <c r="Q19" s="28"/>
      <c r="R19" s="8"/>
      <c r="S19" s="8"/>
      <c r="T19" s="8"/>
      <c r="U19" s="8"/>
      <c r="V19" s="8"/>
      <c r="W19" s="8"/>
      <c r="X19" s="8"/>
      <c r="Y19" s="8"/>
      <c r="Z19" s="8"/>
      <c r="AA19" s="8"/>
      <c r="AB19" s="8">
        <f t="shared" si="0"/>
        <v>0</v>
      </c>
      <c r="AC19" s="28" t="e">
        <f t="shared" si="1"/>
        <v>#REF!</v>
      </c>
    </row>
    <row r="20" spans="1:29" ht="30" x14ac:dyDescent="0.3">
      <c r="A20" s="101">
        <f>'ПЭ - АПП'!A20</f>
        <v>13</v>
      </c>
      <c r="B20" s="102" t="str">
        <f>'ПЭ - АПП'!B20</f>
        <v xml:space="preserve">ОГБУЗ «Окружная больница Костромского округа № 2» </v>
      </c>
      <c r="C20" s="103" t="e">
        <f>КС!#REF!</f>
        <v>#REF!</v>
      </c>
      <c r="D20" s="8" t="e">
        <f>ROUND((КС!#REF!/9*12),0)</f>
        <v>#REF!</v>
      </c>
      <c r="E20" s="8"/>
      <c r="F20" s="8"/>
      <c r="G20" s="8"/>
      <c r="H20" s="8"/>
      <c r="I20" s="8"/>
      <c r="J20" s="8"/>
      <c r="K20" s="8"/>
      <c r="L20" s="8"/>
      <c r="M20" s="8"/>
      <c r="N20" s="104" t="e">
        <f>КС!#REF!</f>
        <v>#REF!</v>
      </c>
      <c r="O20" s="104" t="e">
        <f>КС!#REF!+КС!G23</f>
        <v>#REF!</v>
      </c>
      <c r="P20" s="104" t="e">
        <f>КС!#REF!</f>
        <v>#REF!</v>
      </c>
      <c r="Q20" s="28"/>
      <c r="R20" s="8"/>
      <c r="S20" s="8"/>
      <c r="T20" s="8"/>
      <c r="U20" s="8"/>
      <c r="V20" s="8"/>
      <c r="W20" s="8"/>
      <c r="X20" s="8"/>
      <c r="Y20" s="8"/>
      <c r="Z20" s="8"/>
      <c r="AA20" s="8"/>
      <c r="AB20" s="8">
        <f t="shared" si="0"/>
        <v>0</v>
      </c>
      <c r="AC20" s="28" t="e">
        <f t="shared" si="1"/>
        <v>#REF!</v>
      </c>
    </row>
    <row r="21" spans="1:29" ht="30" x14ac:dyDescent="0.3">
      <c r="A21" s="101">
        <f>'ПЭ - АПП'!A21</f>
        <v>14</v>
      </c>
      <c r="B21" s="102" t="str">
        <f>'ПЭ - АПП'!B21</f>
        <v xml:space="preserve">ОГБУЗ «Буйская центральная районная больница» </v>
      </c>
      <c r="C21" s="103" t="e">
        <f>КС!#REF!</f>
        <v>#REF!</v>
      </c>
      <c r="D21" s="8" t="e">
        <f>ROUND((КС!#REF!/9*12),0)</f>
        <v>#REF!</v>
      </c>
      <c r="E21" s="8"/>
      <c r="F21" s="8"/>
      <c r="G21" s="8"/>
      <c r="H21" s="8"/>
      <c r="I21" s="8"/>
      <c r="J21" s="8"/>
      <c r="K21" s="8"/>
      <c r="L21" s="8"/>
      <c r="M21" s="8"/>
      <c r="N21" s="104" t="e">
        <f>КС!#REF!</f>
        <v>#REF!</v>
      </c>
      <c r="O21" s="104" t="e">
        <f>КС!#REF!+КС!G24</f>
        <v>#REF!</v>
      </c>
      <c r="P21" s="104" t="e">
        <f>КС!#REF!</f>
        <v>#REF!</v>
      </c>
      <c r="Q21" s="28"/>
      <c r="R21" s="8"/>
      <c r="S21" s="8"/>
      <c r="T21" s="8"/>
      <c r="U21" s="8"/>
      <c r="V21" s="8"/>
      <c r="W21" s="8"/>
      <c r="X21" s="8"/>
      <c r="Y21" s="8"/>
      <c r="Z21" s="8"/>
      <c r="AA21" s="8"/>
      <c r="AB21" s="8">
        <f t="shared" si="0"/>
        <v>0</v>
      </c>
      <c r="AC21" s="28" t="e">
        <f t="shared" si="1"/>
        <v>#REF!</v>
      </c>
    </row>
    <row r="22" spans="1:29" x14ac:dyDescent="0.3">
      <c r="A22" s="101">
        <f>'ПЭ - АПП'!A22</f>
        <v>15</v>
      </c>
      <c r="B22" s="102" t="str">
        <f>'ПЭ - АПП'!B22</f>
        <v>ОГБУЗ «Волгореченская городская больница»</v>
      </c>
      <c r="C22" s="103" t="e">
        <f>КС!#REF!</f>
        <v>#REF!</v>
      </c>
      <c r="D22" s="8" t="e">
        <f>ROUND((КС!#REF!/9*12),0)</f>
        <v>#REF!</v>
      </c>
      <c r="E22" s="8"/>
      <c r="F22" s="8"/>
      <c r="G22" s="8"/>
      <c r="H22" s="8"/>
      <c r="I22" s="8"/>
      <c r="J22" s="8"/>
      <c r="K22" s="8"/>
      <c r="L22" s="8"/>
      <c r="M22" s="8"/>
      <c r="N22" s="104" t="e">
        <f>КС!#REF!</f>
        <v>#REF!</v>
      </c>
      <c r="O22" s="104" t="e">
        <f>КС!#REF!+КС!G25</f>
        <v>#REF!</v>
      </c>
      <c r="P22" s="104" t="e">
        <f>КС!#REF!</f>
        <v>#REF!</v>
      </c>
      <c r="Q22" s="28"/>
      <c r="R22" s="8"/>
      <c r="S22" s="8"/>
      <c r="T22" s="8"/>
      <c r="U22" s="8"/>
      <c r="V22" s="8"/>
      <c r="W22" s="8"/>
      <c r="X22" s="8"/>
      <c r="Y22" s="8"/>
      <c r="Z22" s="8"/>
      <c r="AA22" s="8"/>
      <c r="AB22" s="8">
        <f t="shared" si="0"/>
        <v>0</v>
      </c>
      <c r="AC22" s="28" t="e">
        <f t="shared" si="1"/>
        <v>#REF!</v>
      </c>
    </row>
    <row r="23" spans="1:29" x14ac:dyDescent="0.3">
      <c r="A23" s="101">
        <f>'ПЭ - АПП'!A23</f>
        <v>16</v>
      </c>
      <c r="B23" s="102" t="str">
        <f>'ПЭ - АПП'!B23</f>
        <v xml:space="preserve">ОГБУЗ «Галичская окружная больница» </v>
      </c>
      <c r="C23" s="103" t="e">
        <f>КС!#REF!</f>
        <v>#REF!</v>
      </c>
      <c r="D23" s="8" t="e">
        <f>ROUND((КС!#REF!/9*12),0)</f>
        <v>#REF!</v>
      </c>
      <c r="E23" s="8"/>
      <c r="F23" s="8"/>
      <c r="G23" s="8"/>
      <c r="H23" s="8"/>
      <c r="I23" s="8"/>
      <c r="J23" s="8"/>
      <c r="K23" s="8"/>
      <c r="L23" s="8"/>
      <c r="M23" s="8"/>
      <c r="N23" s="104" t="e">
        <f>КС!#REF!</f>
        <v>#REF!</v>
      </c>
      <c r="O23" s="104" t="e">
        <f>КС!#REF!+КС!G26</f>
        <v>#REF!</v>
      </c>
      <c r="P23" s="104" t="e">
        <f>КС!#REF!</f>
        <v>#REF!</v>
      </c>
      <c r="Q23" s="28"/>
      <c r="R23" s="8"/>
      <c r="S23" s="8"/>
      <c r="T23" s="8"/>
      <c r="U23" s="8"/>
      <c r="V23" s="8"/>
      <c r="W23" s="8"/>
      <c r="X23" s="8"/>
      <c r="Y23" s="8"/>
      <c r="Z23" s="8"/>
      <c r="AA23" s="8"/>
      <c r="AB23" s="8">
        <f t="shared" si="0"/>
        <v>0</v>
      </c>
      <c r="AC23" s="28" t="e">
        <f t="shared" si="1"/>
        <v>#REF!</v>
      </c>
    </row>
    <row r="24" spans="1:29" x14ac:dyDescent="0.3">
      <c r="A24" s="101">
        <f>'ПЭ - АПП'!A24</f>
        <v>17</v>
      </c>
      <c r="B24" s="102" t="str">
        <f>'ПЭ - АПП'!B24</f>
        <v>ОГБУЗ «Мантуровская окружная больница»</v>
      </c>
      <c r="C24" s="103" t="e">
        <f>КС!#REF!</f>
        <v>#REF!</v>
      </c>
      <c r="D24" s="8" t="e">
        <f>ROUND((КС!#REF!/9*12),0)</f>
        <v>#REF!</v>
      </c>
      <c r="E24" s="8"/>
      <c r="F24" s="8"/>
      <c r="G24" s="8"/>
      <c r="H24" s="8"/>
      <c r="I24" s="8"/>
      <c r="J24" s="8"/>
      <c r="K24" s="8"/>
      <c r="L24" s="8"/>
      <c r="M24" s="8"/>
      <c r="N24" s="104" t="e">
        <f>КС!#REF!</f>
        <v>#REF!</v>
      </c>
      <c r="O24" s="104" t="e">
        <f>КС!#REF!+КС!G27</f>
        <v>#REF!</v>
      </c>
      <c r="P24" s="104" t="e">
        <f>КС!#REF!</f>
        <v>#REF!</v>
      </c>
      <c r="Q24" s="28"/>
      <c r="R24" s="8"/>
      <c r="S24" s="8"/>
      <c r="T24" s="8"/>
      <c r="U24" s="8"/>
      <c r="V24" s="8"/>
      <c r="W24" s="8"/>
      <c r="X24" s="8"/>
      <c r="Y24" s="8"/>
      <c r="Z24" s="8"/>
      <c r="AA24" s="8"/>
      <c r="AB24" s="8">
        <f t="shared" si="0"/>
        <v>0</v>
      </c>
      <c r="AC24" s="28" t="e">
        <f t="shared" si="1"/>
        <v>#REF!</v>
      </c>
    </row>
    <row r="25" spans="1:29" ht="30" x14ac:dyDescent="0.3">
      <c r="A25" s="101">
        <f>'ПЭ - АПП'!A25</f>
        <v>18</v>
      </c>
      <c r="B25" s="102" t="str">
        <f>'ПЭ - АПП'!B25</f>
        <v xml:space="preserve">ОГБУЗ «Шарьинская окружная больница имени Каверина В.Ф.» </v>
      </c>
      <c r="C25" s="103" t="e">
        <f>КС!#REF!</f>
        <v>#REF!</v>
      </c>
      <c r="D25" s="8" t="e">
        <f>ROUND((КС!#REF!/9*12),0)</f>
        <v>#REF!</v>
      </c>
      <c r="E25" s="8"/>
      <c r="F25" s="8"/>
      <c r="G25" s="8"/>
      <c r="H25" s="8"/>
      <c r="I25" s="8"/>
      <c r="J25" s="8"/>
      <c r="K25" s="8"/>
      <c r="L25" s="8"/>
      <c r="M25" s="8"/>
      <c r="N25" s="104" t="e">
        <f>КС!#REF!</f>
        <v>#REF!</v>
      </c>
      <c r="O25" s="104" t="e">
        <f>КС!#REF!+КС!G28</f>
        <v>#REF!</v>
      </c>
      <c r="P25" s="104" t="e">
        <f>КС!#REF!</f>
        <v>#REF!</v>
      </c>
      <c r="Q25" s="28"/>
      <c r="R25" s="8"/>
      <c r="S25" s="8"/>
      <c r="T25" s="8"/>
      <c r="U25" s="8"/>
      <c r="V25" s="8"/>
      <c r="W25" s="8"/>
      <c r="X25" s="8"/>
      <c r="Y25" s="8"/>
      <c r="Z25" s="8"/>
      <c r="AA25" s="8"/>
      <c r="AB25" s="8">
        <f t="shared" si="0"/>
        <v>0</v>
      </c>
      <c r="AC25" s="28" t="e">
        <f t="shared" si="1"/>
        <v>#REF!</v>
      </c>
    </row>
    <row r="26" spans="1:29" ht="30" x14ac:dyDescent="0.3">
      <c r="A26" s="101">
        <f>'ПЭ - АПП'!A26</f>
        <v>19</v>
      </c>
      <c r="B26" s="102" t="str">
        <f>'ПЭ - АПП'!B26</f>
        <v xml:space="preserve">ОГБУЗ «Антроповская центральная районная больница» </v>
      </c>
      <c r="C26" s="103" t="e">
        <f>КС!#REF!</f>
        <v>#REF!</v>
      </c>
      <c r="D26" s="8" t="e">
        <f>ROUND((КС!#REF!/9*12),0)</f>
        <v>#REF!</v>
      </c>
      <c r="E26" s="8"/>
      <c r="F26" s="8"/>
      <c r="G26" s="8"/>
      <c r="H26" s="8"/>
      <c r="I26" s="8"/>
      <c r="J26" s="8"/>
      <c r="K26" s="8"/>
      <c r="L26" s="8"/>
      <c r="M26" s="8"/>
      <c r="N26" s="104" t="e">
        <f>КС!#REF!</f>
        <v>#REF!</v>
      </c>
      <c r="O26" s="104" t="e">
        <f>КС!#REF!+КС!G29</f>
        <v>#REF!</v>
      </c>
      <c r="P26" s="104" t="e">
        <f>КС!#REF!</f>
        <v>#REF!</v>
      </c>
      <c r="Q26" s="28"/>
      <c r="R26" s="8"/>
      <c r="S26" s="8"/>
      <c r="T26" s="8"/>
      <c r="U26" s="8"/>
      <c r="V26" s="8"/>
      <c r="W26" s="8"/>
      <c r="X26" s="8"/>
      <c r="Y26" s="8"/>
      <c r="Z26" s="8"/>
      <c r="AA26" s="8"/>
      <c r="AB26" s="8">
        <f t="shared" si="0"/>
        <v>0</v>
      </c>
      <c r="AC26" s="28" t="e">
        <f t="shared" si="1"/>
        <v>#REF!</v>
      </c>
    </row>
    <row r="27" spans="1:29" x14ac:dyDescent="0.3">
      <c r="A27" s="101">
        <f>'ПЭ - АПП'!A27</f>
        <v>20</v>
      </c>
      <c r="B27" s="102" t="str">
        <f>'ПЭ - АПП'!B27</f>
        <v xml:space="preserve">ОГБУЗ «Вохомская межрайонная больница» </v>
      </c>
      <c r="C27" s="103" t="e">
        <f>КС!#REF!</f>
        <v>#REF!</v>
      </c>
      <c r="D27" s="8" t="e">
        <f>ROUND((КС!#REF!/9*12),0)</f>
        <v>#REF!</v>
      </c>
      <c r="E27" s="8"/>
      <c r="F27" s="8"/>
      <c r="G27" s="8"/>
      <c r="H27" s="8"/>
      <c r="I27" s="8"/>
      <c r="J27" s="8"/>
      <c r="K27" s="8"/>
      <c r="L27" s="8"/>
      <c r="M27" s="8"/>
      <c r="N27" s="104" t="e">
        <f>КС!#REF!</f>
        <v>#REF!</v>
      </c>
      <c r="O27" s="104" t="e">
        <f>КС!#REF!+КС!G30</f>
        <v>#REF!</v>
      </c>
      <c r="P27" s="104" t="e">
        <f>КС!#REF!</f>
        <v>#REF!</v>
      </c>
      <c r="Q27" s="28"/>
      <c r="R27" s="8"/>
      <c r="S27" s="8"/>
      <c r="T27" s="8"/>
      <c r="U27" s="8"/>
      <c r="V27" s="8"/>
      <c r="W27" s="8"/>
      <c r="X27" s="8"/>
      <c r="Y27" s="8"/>
      <c r="Z27" s="8"/>
      <c r="AA27" s="8"/>
      <c r="AB27" s="8">
        <f t="shared" si="0"/>
        <v>0</v>
      </c>
      <c r="AC27" s="28" t="e">
        <f t="shared" si="1"/>
        <v>#REF!</v>
      </c>
    </row>
    <row r="28" spans="1:29" x14ac:dyDescent="0.3">
      <c r="A28" s="101">
        <f>'ПЭ - АПП'!A28</f>
        <v>21</v>
      </c>
      <c r="B28" s="102" t="str">
        <f>'ПЭ - АПП'!B28</f>
        <v xml:space="preserve">ОГБУЗ «Кадыйская районная больница» </v>
      </c>
      <c r="C28" s="103" t="e">
        <f>КС!#REF!</f>
        <v>#REF!</v>
      </c>
      <c r="D28" s="8" t="e">
        <f>ROUND((КС!#REF!/9*12),0)</f>
        <v>#REF!</v>
      </c>
      <c r="E28" s="8"/>
      <c r="F28" s="8"/>
      <c r="G28" s="8"/>
      <c r="H28" s="8"/>
      <c r="I28" s="8"/>
      <c r="J28" s="8"/>
      <c r="K28" s="8"/>
      <c r="L28" s="8"/>
      <c r="M28" s="8"/>
      <c r="N28" s="104" t="e">
        <f>КС!#REF!</f>
        <v>#REF!</v>
      </c>
      <c r="O28" s="104" t="e">
        <f>КС!#REF!+КС!G31</f>
        <v>#REF!</v>
      </c>
      <c r="P28" s="104" t="e">
        <f>КС!#REF!</f>
        <v>#REF!</v>
      </c>
      <c r="Q28" s="28"/>
      <c r="R28" s="8"/>
      <c r="S28" s="8"/>
      <c r="T28" s="8"/>
      <c r="U28" s="8"/>
      <c r="V28" s="8"/>
      <c r="W28" s="8"/>
      <c r="X28" s="8"/>
      <c r="Y28" s="8"/>
      <c r="Z28" s="8"/>
      <c r="AA28" s="8"/>
      <c r="AB28" s="8">
        <f t="shared" si="0"/>
        <v>0</v>
      </c>
      <c r="AC28" s="28" t="e">
        <f t="shared" si="1"/>
        <v>#REF!</v>
      </c>
    </row>
    <row r="29" spans="1:29" x14ac:dyDescent="0.3">
      <c r="A29" s="101">
        <f>'ПЭ - АПП'!A29</f>
        <v>22</v>
      </c>
      <c r="B29" s="102" t="str">
        <f>'ПЭ - АПП'!B29</f>
        <v xml:space="preserve">ОГБУЗ «Кологривская районная больница» </v>
      </c>
      <c r="C29" s="103" t="e">
        <f>КС!#REF!</f>
        <v>#REF!</v>
      </c>
      <c r="D29" s="8" t="e">
        <f>ROUND((КС!#REF!/9*12),0)</f>
        <v>#REF!</v>
      </c>
      <c r="E29" s="8"/>
      <c r="F29" s="8"/>
      <c r="G29" s="8"/>
      <c r="H29" s="8"/>
      <c r="I29" s="8"/>
      <c r="J29" s="8"/>
      <c r="K29" s="8"/>
      <c r="L29" s="8"/>
      <c r="M29" s="8"/>
      <c r="N29" s="104" t="e">
        <f>КС!#REF!</f>
        <v>#REF!</v>
      </c>
      <c r="O29" s="104" t="e">
        <f>КС!#REF!+КС!G32</f>
        <v>#REF!</v>
      </c>
      <c r="P29" s="104" t="e">
        <f>КС!#REF!</f>
        <v>#REF!</v>
      </c>
      <c r="Q29" s="28"/>
      <c r="R29" s="8"/>
      <c r="S29" s="8"/>
      <c r="T29" s="8"/>
      <c r="U29" s="8"/>
      <c r="V29" s="8"/>
      <c r="W29" s="8"/>
      <c r="X29" s="8"/>
      <c r="Y29" s="8"/>
      <c r="Z29" s="8"/>
      <c r="AA29" s="8"/>
      <c r="AB29" s="8">
        <f t="shared" si="0"/>
        <v>0</v>
      </c>
      <c r="AC29" s="28" t="e">
        <f t="shared" si="1"/>
        <v>#REF!</v>
      </c>
    </row>
    <row r="30" spans="1:29" x14ac:dyDescent="0.3">
      <c r="A30" s="101">
        <f>'ПЭ - АПП'!A30</f>
        <v>23</v>
      </c>
      <c r="B30" s="102" t="str">
        <f>'ПЭ - АПП'!B30</f>
        <v>ОГБУЗ «Красносельская районная больница»</v>
      </c>
      <c r="C30" s="103" t="e">
        <f>КС!#REF!</f>
        <v>#REF!</v>
      </c>
      <c r="D30" s="8" t="e">
        <f>ROUND((КС!#REF!/9*12),0)</f>
        <v>#REF!</v>
      </c>
      <c r="E30" s="8"/>
      <c r="F30" s="8"/>
      <c r="G30" s="8"/>
      <c r="H30" s="8"/>
      <c r="I30" s="8"/>
      <c r="J30" s="8"/>
      <c r="K30" s="8"/>
      <c r="L30" s="8"/>
      <c r="M30" s="8"/>
      <c r="N30" s="104" t="e">
        <f>КС!#REF!</f>
        <v>#REF!</v>
      </c>
      <c r="O30" s="104" t="e">
        <f>КС!#REF!+КС!G33</f>
        <v>#REF!</v>
      </c>
      <c r="P30" s="104" t="e">
        <f>КС!#REF!</f>
        <v>#REF!</v>
      </c>
      <c r="Q30" s="28"/>
      <c r="R30" s="8"/>
      <c r="S30" s="8"/>
      <c r="T30" s="8"/>
      <c r="U30" s="8"/>
      <c r="V30" s="8"/>
      <c r="W30" s="8"/>
      <c r="X30" s="8"/>
      <c r="Y30" s="8"/>
      <c r="Z30" s="8"/>
      <c r="AA30" s="8"/>
      <c r="AB30" s="8">
        <f t="shared" si="0"/>
        <v>0</v>
      </c>
      <c r="AC30" s="28" t="e">
        <f t="shared" si="1"/>
        <v>#REF!</v>
      </c>
    </row>
    <row r="31" spans="1:29" ht="19.5" customHeight="1" x14ac:dyDescent="0.3">
      <c r="A31" s="101">
        <f>'ПЭ - АПП'!A31</f>
        <v>24</v>
      </c>
      <c r="B31" s="102" t="str">
        <f>'ПЭ - АПП'!B31</f>
        <v xml:space="preserve">ОГБУЗ «Макарьевская районная больница» </v>
      </c>
      <c r="C31" s="103" t="e">
        <f>КС!#REF!</f>
        <v>#REF!</v>
      </c>
      <c r="D31" s="8" t="e">
        <f>ROUND((КС!#REF!/9*12),0)</f>
        <v>#REF!</v>
      </c>
      <c r="E31" s="8"/>
      <c r="F31" s="8"/>
      <c r="G31" s="8"/>
      <c r="H31" s="8"/>
      <c r="I31" s="8"/>
      <c r="J31" s="8"/>
      <c r="K31" s="8"/>
      <c r="L31" s="8"/>
      <c r="M31" s="8"/>
      <c r="N31" s="104" t="e">
        <f>КС!#REF!</f>
        <v>#REF!</v>
      </c>
      <c r="O31" s="104" t="e">
        <f>КС!#REF!+КС!G34</f>
        <v>#REF!</v>
      </c>
      <c r="P31" s="104" t="e">
        <f>КС!#REF!</f>
        <v>#REF!</v>
      </c>
      <c r="Q31" s="28"/>
      <c r="R31" s="8"/>
      <c r="S31" s="8"/>
      <c r="T31" s="8"/>
      <c r="U31" s="8"/>
      <c r="V31" s="8"/>
      <c r="W31" s="8"/>
      <c r="X31" s="8"/>
      <c r="Y31" s="8"/>
      <c r="Z31" s="8"/>
      <c r="AA31" s="8"/>
      <c r="AB31" s="8">
        <f t="shared" si="0"/>
        <v>0</v>
      </c>
      <c r="AC31" s="28" t="e">
        <f t="shared" si="1"/>
        <v>#REF!</v>
      </c>
    </row>
    <row r="32" spans="1:29" x14ac:dyDescent="0.3">
      <c r="A32" s="101">
        <f>'ПЭ - АПП'!A32</f>
        <v>25</v>
      </c>
      <c r="B32" s="102" t="str">
        <f>'ПЭ - АПП'!B32</f>
        <v xml:space="preserve">ОГБУЗ «Нейская районная больница» </v>
      </c>
      <c r="C32" s="103" t="e">
        <f>КС!#REF!</f>
        <v>#REF!</v>
      </c>
      <c r="D32" s="8" t="e">
        <f>ROUND((КС!#REF!/9*12),0)</f>
        <v>#REF!</v>
      </c>
      <c r="E32" s="8"/>
      <c r="F32" s="8"/>
      <c r="G32" s="8"/>
      <c r="H32" s="8"/>
      <c r="I32" s="8"/>
      <c r="J32" s="8"/>
      <c r="K32" s="8"/>
      <c r="L32" s="8"/>
      <c r="M32" s="8"/>
      <c r="N32" s="104" t="e">
        <f>КС!#REF!</f>
        <v>#REF!</v>
      </c>
      <c r="O32" s="104" t="e">
        <f>КС!#REF!+КС!G35</f>
        <v>#REF!</v>
      </c>
      <c r="P32" s="104" t="e">
        <f>КС!#REF!</f>
        <v>#REF!</v>
      </c>
      <c r="Q32" s="28"/>
      <c r="R32" s="8"/>
      <c r="S32" s="8"/>
      <c r="T32" s="8"/>
      <c r="U32" s="8"/>
      <c r="V32" s="8"/>
      <c r="W32" s="8"/>
      <c r="X32" s="8"/>
      <c r="Y32" s="8"/>
      <c r="Z32" s="8"/>
      <c r="AA32" s="8"/>
      <c r="AB32" s="8">
        <f t="shared" si="0"/>
        <v>0</v>
      </c>
      <c r="AC32" s="28" t="e">
        <f t="shared" si="1"/>
        <v>#REF!</v>
      </c>
    </row>
    <row r="33" spans="1:29" ht="30" x14ac:dyDescent="0.3">
      <c r="A33" s="101">
        <f>'ПЭ - АПП'!A33</f>
        <v>26</v>
      </c>
      <c r="B33" s="102" t="str">
        <f>'ПЭ - АПП'!B33</f>
        <v xml:space="preserve">ОГБУЗ «Нерехтская центральная районная больница» </v>
      </c>
      <c r="C33" s="103" t="e">
        <f>КС!#REF!</f>
        <v>#REF!</v>
      </c>
      <c r="D33" s="8" t="e">
        <f>ROUND((КС!#REF!/9*12),0)</f>
        <v>#REF!</v>
      </c>
      <c r="E33" s="8"/>
      <c r="F33" s="8"/>
      <c r="G33" s="8"/>
      <c r="H33" s="8"/>
      <c r="I33" s="8"/>
      <c r="J33" s="8"/>
      <c r="K33" s="8"/>
      <c r="L33" s="8"/>
      <c r="M33" s="8"/>
      <c r="N33" s="104" t="e">
        <f>КС!#REF!</f>
        <v>#REF!</v>
      </c>
      <c r="O33" s="104" t="e">
        <f>КС!#REF!+КС!G36</f>
        <v>#REF!</v>
      </c>
      <c r="P33" s="104" t="e">
        <f>КС!#REF!</f>
        <v>#REF!</v>
      </c>
      <c r="Q33" s="28"/>
      <c r="R33" s="8"/>
      <c r="S33" s="8"/>
      <c r="T33" s="8"/>
      <c r="U33" s="8"/>
      <c r="V33" s="8"/>
      <c r="W33" s="8"/>
      <c r="X33" s="8"/>
      <c r="Y33" s="8"/>
      <c r="Z33" s="8"/>
      <c r="AA33" s="8"/>
      <c r="AB33" s="8">
        <f t="shared" si="0"/>
        <v>0</v>
      </c>
      <c r="AC33" s="28" t="e">
        <f t="shared" si="1"/>
        <v>#REF!</v>
      </c>
    </row>
    <row r="34" spans="1:29" ht="30" x14ac:dyDescent="0.3">
      <c r="A34" s="101">
        <f>'ПЭ - АПП'!A34</f>
        <v>27</v>
      </c>
      <c r="B34" s="102" t="str">
        <f>'ПЭ - АПП'!B34</f>
        <v xml:space="preserve">ОГБУЗ «Стоматологическая поликлиника г. Нерехты» </v>
      </c>
      <c r="C34" s="103" t="e">
        <f>КС!#REF!</f>
        <v>#REF!</v>
      </c>
      <c r="D34" s="8" t="e">
        <f>ROUND((КС!#REF!/9*12),0)</f>
        <v>#REF!</v>
      </c>
      <c r="E34" s="8"/>
      <c r="F34" s="8"/>
      <c r="G34" s="8"/>
      <c r="H34" s="8"/>
      <c r="I34" s="8"/>
      <c r="J34" s="8"/>
      <c r="K34" s="8"/>
      <c r="L34" s="8"/>
      <c r="M34" s="8"/>
      <c r="N34" s="104" t="e">
        <f>КС!#REF!</f>
        <v>#REF!</v>
      </c>
      <c r="O34" s="104" t="e">
        <f>КС!#REF!+КС!G37</f>
        <v>#REF!</v>
      </c>
      <c r="P34" s="104" t="e">
        <f>КС!#REF!</f>
        <v>#REF!</v>
      </c>
      <c r="Q34" s="28"/>
      <c r="R34" s="8"/>
      <c r="S34" s="8"/>
      <c r="T34" s="8"/>
      <c r="U34" s="8"/>
      <c r="V34" s="8"/>
      <c r="W34" s="8"/>
      <c r="X34" s="8"/>
      <c r="Y34" s="8"/>
      <c r="Z34" s="8"/>
      <c r="AA34" s="8"/>
      <c r="AB34" s="8">
        <f t="shared" si="0"/>
        <v>0</v>
      </c>
      <c r="AC34" s="28" t="e">
        <f t="shared" si="1"/>
        <v>#REF!</v>
      </c>
    </row>
    <row r="35" spans="1:29" x14ac:dyDescent="0.3">
      <c r="A35" s="101">
        <f>'ПЭ - АПП'!A35</f>
        <v>28</v>
      </c>
      <c r="B35" s="102" t="str">
        <f>'ПЭ - АПП'!B35</f>
        <v xml:space="preserve">ОГБУЗ «Островская районная больница» </v>
      </c>
      <c r="C35" s="103" t="e">
        <f>КС!#REF!</f>
        <v>#REF!</v>
      </c>
      <c r="D35" s="8" t="e">
        <f>ROUND((КС!#REF!/9*12),0)</f>
        <v>#REF!</v>
      </c>
      <c r="E35" s="8"/>
      <c r="F35" s="8"/>
      <c r="G35" s="8"/>
      <c r="H35" s="8"/>
      <c r="I35" s="8"/>
      <c r="J35" s="8"/>
      <c r="K35" s="8"/>
      <c r="L35" s="8"/>
      <c r="M35" s="8"/>
      <c r="N35" s="104" t="e">
        <f>КС!#REF!</f>
        <v>#REF!</v>
      </c>
      <c r="O35" s="104" t="e">
        <f>КС!#REF!+КС!G38</f>
        <v>#REF!</v>
      </c>
      <c r="P35" s="104" t="e">
        <f>КС!#REF!</f>
        <v>#REF!</v>
      </c>
      <c r="Q35" s="28"/>
      <c r="R35" s="8"/>
      <c r="S35" s="8"/>
      <c r="T35" s="8"/>
      <c r="U35" s="8"/>
      <c r="V35" s="8"/>
      <c r="W35" s="8"/>
      <c r="X35" s="8"/>
      <c r="Y35" s="8"/>
      <c r="Z35" s="8"/>
      <c r="AA35" s="8"/>
      <c r="AB35" s="8">
        <f t="shared" si="0"/>
        <v>0</v>
      </c>
      <c r="AC35" s="28" t="e">
        <f t="shared" si="1"/>
        <v>#REF!</v>
      </c>
    </row>
    <row r="36" spans="1:29" x14ac:dyDescent="0.3">
      <c r="A36" s="101">
        <f>'ПЭ - АПП'!A36</f>
        <v>29</v>
      </c>
      <c r="B36" s="102" t="str">
        <f>'ПЭ - АПП'!B36</f>
        <v xml:space="preserve">ОГБУЗ «Парфеньевская районная больница» </v>
      </c>
      <c r="C36" s="103" t="e">
        <f>КС!#REF!</f>
        <v>#REF!</v>
      </c>
      <c r="D36" s="8" t="e">
        <f>ROUND((КС!#REF!/9*12),0)</f>
        <v>#REF!</v>
      </c>
      <c r="E36" s="8"/>
      <c r="F36" s="8"/>
      <c r="G36" s="8"/>
      <c r="H36" s="8"/>
      <c r="I36" s="8"/>
      <c r="J36" s="8"/>
      <c r="K36" s="8"/>
      <c r="L36" s="8"/>
      <c r="M36" s="8"/>
      <c r="N36" s="104" t="e">
        <f>КС!#REF!</f>
        <v>#REF!</v>
      </c>
      <c r="O36" s="104" t="e">
        <f>КС!#REF!+КС!G39</f>
        <v>#REF!</v>
      </c>
      <c r="P36" s="104" t="e">
        <f>КС!#REF!</f>
        <v>#REF!</v>
      </c>
      <c r="Q36" s="28"/>
      <c r="R36" s="8"/>
      <c r="S36" s="8"/>
      <c r="T36" s="8"/>
      <c r="U36" s="8"/>
      <c r="V36" s="8"/>
      <c r="W36" s="8"/>
      <c r="X36" s="8"/>
      <c r="Y36" s="8"/>
      <c r="Z36" s="8"/>
      <c r="AA36" s="8"/>
      <c r="AB36" s="8">
        <f t="shared" si="0"/>
        <v>0</v>
      </c>
      <c r="AC36" s="28" t="e">
        <f t="shared" si="1"/>
        <v>#REF!</v>
      </c>
    </row>
    <row r="37" spans="1:29" ht="23.25" customHeight="1" x14ac:dyDescent="0.3">
      <c r="A37" s="101">
        <f>'ПЭ - АПП'!A37</f>
        <v>30</v>
      </c>
      <c r="B37" s="102" t="str">
        <f>'ПЭ - АПП'!B37</f>
        <v xml:space="preserve">ОГБУЗ «Солигаличская районная больница» </v>
      </c>
      <c r="C37" s="103" t="e">
        <f>КС!#REF!</f>
        <v>#REF!</v>
      </c>
      <c r="D37" s="8" t="e">
        <f>ROUND((КС!#REF!/9*12),0)</f>
        <v>#REF!</v>
      </c>
      <c r="E37" s="8"/>
      <c r="F37" s="8"/>
      <c r="G37" s="8"/>
      <c r="H37" s="8"/>
      <c r="I37" s="8"/>
      <c r="J37" s="8"/>
      <c r="K37" s="8"/>
      <c r="L37" s="8"/>
      <c r="M37" s="8"/>
      <c r="N37" s="104" t="e">
        <f>КС!#REF!</f>
        <v>#REF!</v>
      </c>
      <c r="O37" s="104" t="e">
        <f>КС!#REF!+КС!G40</f>
        <v>#REF!</v>
      </c>
      <c r="P37" s="104" t="e">
        <f>КС!#REF!</f>
        <v>#REF!</v>
      </c>
      <c r="Q37" s="28"/>
      <c r="R37" s="8"/>
      <c r="S37" s="8"/>
      <c r="T37" s="8"/>
      <c r="U37" s="8"/>
      <c r="V37" s="8"/>
      <c r="W37" s="8"/>
      <c r="X37" s="8"/>
      <c r="Y37" s="8"/>
      <c r="Z37" s="8"/>
      <c r="AA37" s="8"/>
      <c r="AB37" s="8">
        <f t="shared" si="0"/>
        <v>0</v>
      </c>
      <c r="AC37" s="28" t="e">
        <f t="shared" si="1"/>
        <v>#REF!</v>
      </c>
    </row>
    <row r="38" spans="1:29" ht="19.5" customHeight="1" x14ac:dyDescent="0.3">
      <c r="A38" s="101">
        <f>'ПЭ - АПП'!A38</f>
        <v>31</v>
      </c>
      <c r="B38" s="102" t="str">
        <f>'ПЭ - АПП'!B38</f>
        <v>ОГБУЗ «Судиславская районная больница»</v>
      </c>
      <c r="C38" s="103" t="e">
        <f>КС!#REF!</f>
        <v>#REF!</v>
      </c>
      <c r="D38" s="8" t="e">
        <f>ROUND((КС!#REF!/9*12),0)</f>
        <v>#REF!</v>
      </c>
      <c r="E38" s="8"/>
      <c r="F38" s="8"/>
      <c r="G38" s="8"/>
      <c r="H38" s="8"/>
      <c r="I38" s="8"/>
      <c r="J38" s="8"/>
      <c r="K38" s="8"/>
      <c r="L38" s="8"/>
      <c r="M38" s="8"/>
      <c r="N38" s="104" t="e">
        <f>КС!#REF!</f>
        <v>#REF!</v>
      </c>
      <c r="O38" s="104" t="e">
        <f>КС!#REF!+КС!G41</f>
        <v>#REF!</v>
      </c>
      <c r="P38" s="104" t="e">
        <f>КС!#REF!</f>
        <v>#REF!</v>
      </c>
      <c r="Q38" s="28"/>
      <c r="R38" s="8"/>
      <c r="S38" s="8"/>
      <c r="T38" s="8"/>
      <c r="U38" s="8"/>
      <c r="V38" s="8"/>
      <c r="W38" s="8"/>
      <c r="X38" s="8"/>
      <c r="Y38" s="8"/>
      <c r="Z38" s="8"/>
      <c r="AA38" s="8"/>
      <c r="AB38" s="8">
        <f t="shared" si="0"/>
        <v>0</v>
      </c>
      <c r="AC38" s="28" t="e">
        <f t="shared" si="1"/>
        <v>#REF!</v>
      </c>
    </row>
    <row r="39" spans="1:29" s="78" customFormat="1" x14ac:dyDescent="0.3">
      <c r="A39" s="101">
        <f>'ПЭ - АПП'!A39</f>
        <v>32</v>
      </c>
      <c r="B39" s="102" t="str">
        <f>'ПЭ - АПП'!B39</f>
        <v>ОГБУЗ «Сусанинская районная больница»</v>
      </c>
      <c r="C39" s="103" t="e">
        <f>КС!#REF!</f>
        <v>#REF!</v>
      </c>
      <c r="D39" s="8" t="e">
        <f>ROUND((КС!#REF!/9*12),0)</f>
        <v>#REF!</v>
      </c>
      <c r="E39" s="63"/>
      <c r="F39" s="8"/>
      <c r="G39" s="63"/>
      <c r="H39" s="63"/>
      <c r="I39" s="63"/>
      <c r="J39" s="63"/>
      <c r="K39" s="63"/>
      <c r="L39" s="63"/>
      <c r="M39" s="63"/>
      <c r="N39" s="104" t="e">
        <f>КС!#REF!</f>
        <v>#REF!</v>
      </c>
      <c r="O39" s="104" t="e">
        <f>КС!#REF!+КС!G42</f>
        <v>#REF!</v>
      </c>
      <c r="P39" s="104" t="e">
        <f>КС!#REF!</f>
        <v>#REF!</v>
      </c>
      <c r="Q39" s="28"/>
      <c r="R39" s="63"/>
      <c r="S39" s="8"/>
      <c r="T39" s="63"/>
      <c r="U39" s="63"/>
      <c r="V39" s="63"/>
      <c r="W39" s="63"/>
      <c r="X39" s="63"/>
      <c r="Y39" s="63"/>
      <c r="Z39" s="63"/>
      <c r="AA39" s="63"/>
      <c r="AB39" s="8">
        <f t="shared" si="0"/>
        <v>0</v>
      </c>
      <c r="AC39" s="28" t="e">
        <f t="shared" si="1"/>
        <v>#REF!</v>
      </c>
    </row>
    <row r="40" spans="1:29" ht="30" x14ac:dyDescent="0.3">
      <c r="A40" s="101">
        <f>'ПЭ - АПП'!A40</f>
        <v>33</v>
      </c>
      <c r="B40" s="102" t="str">
        <f>'ПЭ - АПП'!B40</f>
        <v xml:space="preserve">ОГБУЗ «Чухломская центральная районная больница» </v>
      </c>
      <c r="C40" s="103" t="e">
        <f>КС!#REF!</f>
        <v>#REF!</v>
      </c>
      <c r="D40" s="8" t="e">
        <f>ROUND((КС!#REF!/9*12),0)</f>
        <v>#REF!</v>
      </c>
      <c r="E40" s="8"/>
      <c r="F40" s="8"/>
      <c r="G40" s="8"/>
      <c r="H40" s="8"/>
      <c r="I40" s="8"/>
      <c r="J40" s="8"/>
      <c r="K40" s="8"/>
      <c r="L40" s="8"/>
      <c r="M40" s="8"/>
      <c r="N40" s="104" t="e">
        <f>КС!#REF!</f>
        <v>#REF!</v>
      </c>
      <c r="O40" s="104" t="e">
        <f>КС!#REF!+КС!G43</f>
        <v>#REF!</v>
      </c>
      <c r="P40" s="104" t="e">
        <f>КС!#REF!</f>
        <v>#REF!</v>
      </c>
      <c r="Q40" s="28"/>
      <c r="R40" s="8"/>
      <c r="S40" s="8"/>
      <c r="T40" s="8"/>
      <c r="U40" s="8"/>
      <c r="V40" s="8"/>
      <c r="W40" s="8"/>
      <c r="X40" s="8"/>
      <c r="Y40" s="8"/>
      <c r="Z40" s="8"/>
      <c r="AA40" s="8"/>
      <c r="AB40" s="8">
        <f t="shared" si="0"/>
        <v>0</v>
      </c>
      <c r="AC40" s="28" t="e">
        <f t="shared" si="1"/>
        <v>#REF!</v>
      </c>
    </row>
    <row r="41" spans="1:29" ht="30" x14ac:dyDescent="0.3">
      <c r="A41" s="101">
        <f>'ПЭ - АПП'!A41</f>
        <v>34</v>
      </c>
      <c r="B41" s="102" t="str">
        <f>'ПЭ - АПП'!B41</f>
        <v>ФКУЗ «МСЧ МВД РФ по Костромской области»</v>
      </c>
      <c r="C41" s="103" t="e">
        <f>КС!#REF!</f>
        <v>#REF!</v>
      </c>
      <c r="D41" s="8" t="e">
        <f>ROUND((КС!#REF!/9*12),0)</f>
        <v>#REF!</v>
      </c>
      <c r="E41" s="8"/>
      <c r="F41" s="8"/>
      <c r="G41" s="8"/>
      <c r="H41" s="8"/>
      <c r="I41" s="8"/>
      <c r="J41" s="8"/>
      <c r="K41" s="8"/>
      <c r="L41" s="8"/>
      <c r="M41" s="8"/>
      <c r="N41" s="104" t="e">
        <f>КС!#REF!</f>
        <v>#REF!</v>
      </c>
      <c r="O41" s="104" t="e">
        <f>КС!#REF!+КС!G44</f>
        <v>#REF!</v>
      </c>
      <c r="P41" s="104" t="e">
        <f>КС!#REF!</f>
        <v>#REF!</v>
      </c>
      <c r="Q41" s="28"/>
      <c r="R41" s="8"/>
      <c r="S41" s="8"/>
      <c r="T41" s="8"/>
      <c r="U41" s="8"/>
      <c r="V41" s="8"/>
      <c r="W41" s="8"/>
      <c r="X41" s="8"/>
      <c r="Y41" s="8"/>
      <c r="Z41" s="8"/>
      <c r="AA41" s="8"/>
      <c r="AB41" s="8">
        <f t="shared" si="0"/>
        <v>0</v>
      </c>
      <c r="AC41" s="28" t="e">
        <f t="shared" si="1"/>
        <v>#REF!</v>
      </c>
    </row>
    <row r="42" spans="1:29" ht="30" x14ac:dyDescent="0.3">
      <c r="A42" s="101">
        <f>'ПЭ - АПП'!A42</f>
        <v>35</v>
      </c>
      <c r="B42" s="102" t="str">
        <f>'ПЭ - АПП'!B42</f>
        <v>ЧУЗ «Поликлиника «РЖД-Медицина» города Буй«»</v>
      </c>
      <c r="C42" s="103" t="e">
        <f>КС!#REF!</f>
        <v>#REF!</v>
      </c>
      <c r="D42" s="8" t="e">
        <f>ROUND((КС!#REF!/9*12),0)</f>
        <v>#REF!</v>
      </c>
      <c r="E42" s="8"/>
      <c r="F42" s="8"/>
      <c r="G42" s="8"/>
      <c r="H42" s="8"/>
      <c r="I42" s="8"/>
      <c r="J42" s="8"/>
      <c r="K42" s="8"/>
      <c r="L42" s="8"/>
      <c r="M42" s="8"/>
      <c r="N42" s="104" t="e">
        <f>КС!#REF!</f>
        <v>#REF!</v>
      </c>
      <c r="O42" s="104" t="e">
        <f>КС!#REF!+КС!G45</f>
        <v>#REF!</v>
      </c>
      <c r="P42" s="104" t="e">
        <f>КС!#REF!</f>
        <v>#REF!</v>
      </c>
      <c r="Q42" s="28"/>
      <c r="R42" s="8"/>
      <c r="S42" s="8"/>
      <c r="T42" s="8"/>
      <c r="U42" s="8"/>
      <c r="V42" s="8"/>
      <c r="W42" s="8"/>
      <c r="X42" s="8"/>
      <c r="Y42" s="8"/>
      <c r="Z42" s="8"/>
      <c r="AA42" s="8"/>
      <c r="AB42" s="8">
        <f t="shared" si="0"/>
        <v>0</v>
      </c>
      <c r="AC42" s="28" t="e">
        <f t="shared" si="1"/>
        <v>#REF!</v>
      </c>
    </row>
    <row r="43" spans="1:29" ht="38.25" customHeight="1" x14ac:dyDescent="0.3">
      <c r="A43" s="101">
        <f>'ПЭ - АПП'!A43</f>
        <v>36</v>
      </c>
      <c r="B43" s="102" t="str">
        <f>'ПЭ - АПП'!B43</f>
        <v>ЧУЗ «Поликлиника «РЖД-Медицина» города Шарья«»</v>
      </c>
      <c r="C43" s="103" t="e">
        <f>КС!#REF!</f>
        <v>#REF!</v>
      </c>
      <c r="D43" s="8" t="e">
        <f>ROUND((КС!#REF!/9*12),0)</f>
        <v>#REF!</v>
      </c>
      <c r="E43" s="8"/>
      <c r="F43" s="8"/>
      <c r="G43" s="8"/>
      <c r="H43" s="8"/>
      <c r="I43" s="8"/>
      <c r="J43" s="8"/>
      <c r="K43" s="8"/>
      <c r="L43" s="8"/>
      <c r="M43" s="8"/>
      <c r="N43" s="104" t="e">
        <f>КС!#REF!</f>
        <v>#REF!</v>
      </c>
      <c r="O43" s="104" t="e">
        <f>КС!#REF!+КС!G46</f>
        <v>#REF!</v>
      </c>
      <c r="P43" s="104" t="e">
        <f>КС!#REF!</f>
        <v>#REF!</v>
      </c>
      <c r="Q43" s="28"/>
      <c r="R43" s="8"/>
      <c r="S43" s="8"/>
      <c r="T43" s="8"/>
      <c r="U43" s="8"/>
      <c r="V43" s="8"/>
      <c r="W43" s="8"/>
      <c r="X43" s="8"/>
      <c r="Y43" s="8"/>
      <c r="Z43" s="8"/>
      <c r="AA43" s="8"/>
      <c r="AB43" s="8">
        <f t="shared" si="0"/>
        <v>0</v>
      </c>
      <c r="AC43" s="28" t="e">
        <f t="shared" si="1"/>
        <v>#REF!</v>
      </c>
    </row>
    <row r="44" spans="1:29" x14ac:dyDescent="0.3">
      <c r="A44" s="101">
        <f>'ПЭ - АПП'!A44</f>
        <v>37</v>
      </c>
      <c r="B44" s="102" t="str">
        <f>'ПЭ - АПП'!B44</f>
        <v>ЧУ «Клиника Медекс Кострома»</v>
      </c>
      <c r="C44" s="103" t="e">
        <f>КС!#REF!</f>
        <v>#REF!</v>
      </c>
      <c r="D44" s="8" t="e">
        <f>ROUND((КС!#REF!/9*12),0)</f>
        <v>#REF!</v>
      </c>
      <c r="E44" s="8"/>
      <c r="F44" s="8"/>
      <c r="G44" s="8"/>
      <c r="H44" s="8"/>
      <c r="I44" s="8"/>
      <c r="J44" s="8"/>
      <c r="K44" s="8"/>
      <c r="L44" s="8"/>
      <c r="M44" s="8"/>
      <c r="N44" s="104" t="e">
        <f>КС!#REF!</f>
        <v>#REF!</v>
      </c>
      <c r="O44" s="104" t="e">
        <f>КС!#REF!+КС!G47</f>
        <v>#REF!</v>
      </c>
      <c r="P44" s="104" t="e">
        <f>КС!#REF!</f>
        <v>#REF!</v>
      </c>
      <c r="Q44" s="28"/>
      <c r="R44" s="8"/>
      <c r="S44" s="8"/>
      <c r="T44" s="8"/>
      <c r="U44" s="8"/>
      <c r="V44" s="8"/>
      <c r="W44" s="8"/>
      <c r="X44" s="8"/>
      <c r="Y44" s="8"/>
      <c r="Z44" s="8"/>
      <c r="AA44" s="8"/>
      <c r="AB44" s="8">
        <f t="shared" si="0"/>
        <v>0</v>
      </c>
      <c r="AC44" s="28" t="e">
        <f t="shared" si="1"/>
        <v>#REF!</v>
      </c>
    </row>
    <row r="45" spans="1:29" ht="56.25" customHeight="1" x14ac:dyDescent="0.3">
      <c r="A45" s="101">
        <f>'ПЭ - АПП'!A45</f>
        <v>38</v>
      </c>
      <c r="B45" s="102" t="str">
        <f>'ПЭ - АПП'!B45</f>
        <v>МЧУ ДПО «Нефросовет»</v>
      </c>
      <c r="C45" s="103" t="e">
        <f>КС!#REF!</f>
        <v>#REF!</v>
      </c>
      <c r="D45" s="8" t="e">
        <f>ROUND((КС!#REF!/9*12),0)</f>
        <v>#REF!</v>
      </c>
      <c r="E45" s="8"/>
      <c r="F45" s="8"/>
      <c r="G45" s="8"/>
      <c r="H45" s="8"/>
      <c r="I45" s="8"/>
      <c r="J45" s="8"/>
      <c r="K45" s="8"/>
      <c r="L45" s="8"/>
      <c r="M45" s="8"/>
      <c r="N45" s="104" t="e">
        <f>КС!#REF!</f>
        <v>#REF!</v>
      </c>
      <c r="O45" s="104" t="e">
        <f>КС!#REF!+КС!G48</f>
        <v>#REF!</v>
      </c>
      <c r="P45" s="104" t="e">
        <f>КС!#REF!</f>
        <v>#REF!</v>
      </c>
      <c r="Q45" s="28"/>
      <c r="R45" s="8"/>
      <c r="S45" s="8"/>
      <c r="T45" s="8"/>
      <c r="U45" s="8"/>
      <c r="V45" s="8"/>
      <c r="W45" s="8"/>
      <c r="X45" s="8"/>
      <c r="Y45" s="8"/>
      <c r="Z45" s="8"/>
      <c r="AA45" s="8"/>
      <c r="AB45" s="8">
        <f t="shared" si="0"/>
        <v>0</v>
      </c>
      <c r="AC45" s="28" t="e">
        <f t="shared" si="1"/>
        <v>#REF!</v>
      </c>
    </row>
    <row r="46" spans="1:29" x14ac:dyDescent="0.3">
      <c r="A46" s="101">
        <f>'ПЭ - АПП'!A46</f>
        <v>39</v>
      </c>
      <c r="B46" s="102" t="str">
        <f>'ПЭ - АПП'!B46</f>
        <v>ЛПУ «Санаторий «Колос»</v>
      </c>
      <c r="C46" s="103" t="e">
        <f>КС!#REF!</f>
        <v>#REF!</v>
      </c>
      <c r="D46" s="8" t="e">
        <f>ROUND((КС!#REF!/9*12),0)</f>
        <v>#REF!</v>
      </c>
      <c r="E46" s="8"/>
      <c r="F46" s="8"/>
      <c r="G46" s="8"/>
      <c r="H46" s="8"/>
      <c r="I46" s="8"/>
      <c r="J46" s="8"/>
      <c r="K46" s="8"/>
      <c r="L46" s="8"/>
      <c r="M46" s="8"/>
      <c r="N46" s="104" t="e">
        <f>КС!#REF!</f>
        <v>#REF!</v>
      </c>
      <c r="O46" s="104" t="e">
        <f>КС!#REF!+КС!G49</f>
        <v>#REF!</v>
      </c>
      <c r="P46" s="104" t="e">
        <f>КС!#REF!</f>
        <v>#REF!</v>
      </c>
      <c r="Q46" s="28"/>
      <c r="R46" s="8"/>
      <c r="S46" s="8"/>
      <c r="T46" s="8"/>
      <c r="U46" s="8"/>
      <c r="V46" s="8"/>
      <c r="W46" s="8"/>
      <c r="X46" s="8"/>
      <c r="Y46" s="8"/>
      <c r="Z46" s="8"/>
      <c r="AA46" s="8"/>
      <c r="AB46" s="8">
        <f t="shared" si="0"/>
        <v>0</v>
      </c>
      <c r="AC46" s="28" t="e">
        <f t="shared" si="1"/>
        <v>#REF!</v>
      </c>
    </row>
    <row r="47" spans="1:29" x14ac:dyDescent="0.3">
      <c r="A47" s="101">
        <f>'ПЭ - АПП'!A47</f>
        <v>40</v>
      </c>
      <c r="B47" s="102" t="str">
        <f>'ПЭ - АПП'!B47</f>
        <v>ЗАО «Санаторий имени Воровского»</v>
      </c>
      <c r="C47" s="103" t="e">
        <f>КС!#REF!</f>
        <v>#REF!</v>
      </c>
      <c r="D47" s="8" t="e">
        <f>ROUND((КС!#REF!/9*12),0)</f>
        <v>#REF!</v>
      </c>
      <c r="E47" s="8"/>
      <c r="F47" s="8"/>
      <c r="G47" s="8"/>
      <c r="H47" s="8"/>
      <c r="I47" s="8"/>
      <c r="J47" s="8"/>
      <c r="K47" s="8"/>
      <c r="L47" s="8"/>
      <c r="M47" s="8"/>
      <c r="N47" s="104" t="e">
        <f>КС!#REF!</f>
        <v>#REF!</v>
      </c>
      <c r="O47" s="104" t="e">
        <f>КС!#REF!+КС!G50</f>
        <v>#REF!</v>
      </c>
      <c r="P47" s="104" t="e">
        <f>КС!#REF!</f>
        <v>#REF!</v>
      </c>
      <c r="Q47" s="28"/>
      <c r="R47" s="8"/>
      <c r="S47" s="8"/>
      <c r="T47" s="8"/>
      <c r="U47" s="8"/>
      <c r="V47" s="8"/>
      <c r="W47" s="8"/>
      <c r="X47" s="8"/>
      <c r="Y47" s="8"/>
      <c r="Z47" s="8"/>
      <c r="AA47" s="8"/>
      <c r="AB47" s="8">
        <f t="shared" si="0"/>
        <v>0</v>
      </c>
      <c r="AC47" s="28" t="e">
        <f t="shared" si="1"/>
        <v>#REF!</v>
      </c>
    </row>
    <row r="48" spans="1:29" x14ac:dyDescent="0.3">
      <c r="A48" s="101">
        <f>'ПЭ - АПП'!A48</f>
        <v>41</v>
      </c>
      <c r="B48" s="102" t="str">
        <f>'ПЭ - АПП'!B48</f>
        <v>ООО «Дент Аль»</v>
      </c>
      <c r="C48" s="103" t="e">
        <f>КС!#REF!</f>
        <v>#REF!</v>
      </c>
      <c r="D48" s="8" t="e">
        <f>ROUND((КС!#REF!/9*12),0)</f>
        <v>#REF!</v>
      </c>
      <c r="E48" s="8"/>
      <c r="F48" s="8"/>
      <c r="G48" s="8"/>
      <c r="H48" s="8"/>
      <c r="I48" s="8"/>
      <c r="J48" s="8"/>
      <c r="K48" s="8"/>
      <c r="L48" s="8"/>
      <c r="M48" s="8"/>
      <c r="N48" s="104" t="e">
        <f>КС!#REF!</f>
        <v>#REF!</v>
      </c>
      <c r="O48" s="104" t="e">
        <f>КС!#REF!+КС!G51</f>
        <v>#REF!</v>
      </c>
      <c r="P48" s="104" t="e">
        <f>КС!#REF!</f>
        <v>#REF!</v>
      </c>
      <c r="Q48" s="28"/>
      <c r="R48" s="8"/>
      <c r="S48" s="8"/>
      <c r="T48" s="8"/>
      <c r="U48" s="8"/>
      <c r="V48" s="8"/>
      <c r="W48" s="8"/>
      <c r="X48" s="8"/>
      <c r="Y48" s="8"/>
      <c r="Z48" s="8"/>
      <c r="AA48" s="8"/>
      <c r="AB48" s="8">
        <f t="shared" si="0"/>
        <v>0</v>
      </c>
      <c r="AC48" s="28" t="e">
        <f t="shared" si="1"/>
        <v>#REF!</v>
      </c>
    </row>
    <row r="49" spans="1:29" x14ac:dyDescent="0.3">
      <c r="A49" s="101">
        <f>'ПЭ - АПП'!A49</f>
        <v>42</v>
      </c>
      <c r="B49" s="102" t="str">
        <f>'ПЭ - АПП'!B49</f>
        <v xml:space="preserve">ООО «ЗУБиК» </v>
      </c>
      <c r="C49" s="103" t="e">
        <f>КС!#REF!</f>
        <v>#REF!</v>
      </c>
      <c r="D49" s="8" t="e">
        <f>ROUND((КС!#REF!/9*12),0)</f>
        <v>#REF!</v>
      </c>
      <c r="E49" s="8"/>
      <c r="F49" s="8"/>
      <c r="G49" s="8"/>
      <c r="H49" s="8"/>
      <c r="I49" s="8"/>
      <c r="J49" s="8"/>
      <c r="K49" s="8"/>
      <c r="L49" s="8"/>
      <c r="M49" s="8"/>
      <c r="N49" s="104" t="e">
        <f>КС!#REF!</f>
        <v>#REF!</v>
      </c>
      <c r="O49" s="104" t="e">
        <f>КС!#REF!+КС!G52</f>
        <v>#REF!</v>
      </c>
      <c r="P49" s="104" t="e">
        <f>КС!#REF!</f>
        <v>#REF!</v>
      </c>
      <c r="Q49" s="28"/>
      <c r="R49" s="8"/>
      <c r="S49" s="8"/>
      <c r="T49" s="8"/>
      <c r="U49" s="8"/>
      <c r="V49" s="8"/>
      <c r="W49" s="8"/>
      <c r="X49" s="8"/>
      <c r="Y49" s="8"/>
      <c r="Z49" s="8"/>
      <c r="AA49" s="8"/>
      <c r="AB49" s="8">
        <f t="shared" si="0"/>
        <v>0</v>
      </c>
      <c r="AC49" s="28" t="e">
        <f t="shared" si="1"/>
        <v>#REF!</v>
      </c>
    </row>
    <row r="50" spans="1:29" x14ac:dyDescent="0.3">
      <c r="A50" s="101">
        <f>'ПЭ - АПП'!A50</f>
        <v>43</v>
      </c>
      <c r="B50" s="102" t="str">
        <f>'ПЭ - АПП'!B50</f>
        <v>ООО «Зубной Чародей»</v>
      </c>
      <c r="C50" s="103" t="e">
        <f>КС!#REF!</f>
        <v>#REF!</v>
      </c>
      <c r="D50" s="8" t="e">
        <f>ROUND((КС!#REF!/9*12),0)</f>
        <v>#REF!</v>
      </c>
      <c r="E50" s="8"/>
      <c r="F50" s="8"/>
      <c r="G50" s="8"/>
      <c r="H50" s="8"/>
      <c r="I50" s="8"/>
      <c r="J50" s="8"/>
      <c r="K50" s="8"/>
      <c r="L50" s="8"/>
      <c r="M50" s="8"/>
      <c r="N50" s="104" t="e">
        <f>КС!#REF!</f>
        <v>#REF!</v>
      </c>
      <c r="O50" s="104" t="e">
        <f>КС!#REF!+КС!G53</f>
        <v>#REF!</v>
      </c>
      <c r="P50" s="104" t="e">
        <f>КС!#REF!</f>
        <v>#REF!</v>
      </c>
      <c r="Q50" s="28"/>
      <c r="R50" s="8"/>
      <c r="S50" s="8"/>
      <c r="T50" s="8"/>
      <c r="U50" s="8"/>
      <c r="V50" s="8"/>
      <c r="W50" s="8"/>
      <c r="X50" s="8"/>
      <c r="Y50" s="8"/>
      <c r="Z50" s="8"/>
      <c r="AA50" s="8"/>
      <c r="AB50" s="8">
        <f t="shared" si="0"/>
        <v>0</v>
      </c>
      <c r="AC50" s="28" t="e">
        <f t="shared" si="1"/>
        <v>#REF!</v>
      </c>
    </row>
    <row r="51" spans="1:29" x14ac:dyDescent="0.3">
      <c r="A51" s="101">
        <f>'ПЭ - АПП'!A51</f>
        <v>44</v>
      </c>
      <c r="B51" s="102" t="str">
        <f>'ПЭ - АПП'!B51</f>
        <v xml:space="preserve">ООО «Оптима» </v>
      </c>
      <c r="C51" s="103" t="e">
        <f>КС!#REF!</f>
        <v>#REF!</v>
      </c>
      <c r="D51" s="8" t="e">
        <f>ROUND((КС!#REF!/9*12),0)</f>
        <v>#REF!</v>
      </c>
      <c r="E51" s="8"/>
      <c r="F51" s="8"/>
      <c r="G51" s="8"/>
      <c r="H51" s="8"/>
      <c r="I51" s="8"/>
      <c r="J51" s="8"/>
      <c r="K51" s="8"/>
      <c r="L51" s="8"/>
      <c r="M51" s="8"/>
      <c r="N51" s="104" t="e">
        <f>КС!#REF!</f>
        <v>#REF!</v>
      </c>
      <c r="O51" s="104" t="e">
        <f>КС!#REF!+КС!G54</f>
        <v>#REF!</v>
      </c>
      <c r="P51" s="104" t="e">
        <f>КС!#REF!</f>
        <v>#REF!</v>
      </c>
      <c r="Q51" s="28"/>
      <c r="R51" s="8"/>
      <c r="S51" s="8"/>
      <c r="T51" s="8"/>
      <c r="U51" s="8"/>
      <c r="V51" s="8"/>
      <c r="W51" s="8"/>
      <c r="X51" s="8"/>
      <c r="Y51" s="8"/>
      <c r="Z51" s="8"/>
      <c r="AA51" s="8"/>
      <c r="AB51" s="8">
        <f t="shared" si="0"/>
        <v>0</v>
      </c>
      <c r="AC51" s="28" t="e">
        <f t="shared" si="1"/>
        <v>#REF!</v>
      </c>
    </row>
    <row r="52" spans="1:29" x14ac:dyDescent="0.3">
      <c r="A52" s="101">
        <f>'ПЭ - АПП'!A52</f>
        <v>45</v>
      </c>
      <c r="B52" s="102" t="str">
        <f>'ПЭ - АПП'!B52</f>
        <v xml:space="preserve">ООО «Кристалл» </v>
      </c>
      <c r="C52" s="103" t="e">
        <f>КС!#REF!</f>
        <v>#REF!</v>
      </c>
      <c r="D52" s="8" t="e">
        <f>ROUND((КС!#REF!/9*12),0)</f>
        <v>#REF!</v>
      </c>
      <c r="E52" s="8"/>
      <c r="F52" s="8"/>
      <c r="G52" s="8"/>
      <c r="H52" s="8"/>
      <c r="I52" s="8"/>
      <c r="J52" s="8"/>
      <c r="K52" s="8"/>
      <c r="L52" s="8"/>
      <c r="M52" s="8"/>
      <c r="N52" s="104" t="e">
        <f>КС!#REF!</f>
        <v>#REF!</v>
      </c>
      <c r="O52" s="104" t="e">
        <f>КС!#REF!+КС!G55</f>
        <v>#REF!</v>
      </c>
      <c r="P52" s="104" t="e">
        <f>КС!#REF!</f>
        <v>#REF!</v>
      </c>
      <c r="Q52" s="28"/>
      <c r="R52" s="8"/>
      <c r="S52" s="8"/>
      <c r="T52" s="8"/>
      <c r="U52" s="8"/>
      <c r="V52" s="8"/>
      <c r="W52" s="8"/>
      <c r="X52" s="8"/>
      <c r="Y52" s="8"/>
      <c r="Z52" s="8"/>
      <c r="AA52" s="8"/>
      <c r="AB52" s="8">
        <f t="shared" si="0"/>
        <v>0</v>
      </c>
      <c r="AC52" s="28" t="e">
        <f t="shared" si="1"/>
        <v>#REF!</v>
      </c>
    </row>
    <row r="53" spans="1:29" x14ac:dyDescent="0.3">
      <c r="A53" s="101">
        <f>'ПЭ - АПП'!A53</f>
        <v>46</v>
      </c>
      <c r="B53" s="102" t="str">
        <f>'ПЭ - АПП'!B53</f>
        <v>ООО «Гинеколог и Я»</v>
      </c>
      <c r="C53" s="103" t="e">
        <f>КС!#REF!</f>
        <v>#REF!</v>
      </c>
      <c r="D53" s="8" t="e">
        <f>ROUND((КС!#REF!/9*12),0)</f>
        <v>#REF!</v>
      </c>
      <c r="E53" s="8"/>
      <c r="F53" s="8"/>
      <c r="G53" s="8"/>
      <c r="H53" s="8"/>
      <c r="I53" s="8"/>
      <c r="J53" s="8"/>
      <c r="K53" s="8"/>
      <c r="L53" s="8"/>
      <c r="M53" s="8"/>
      <c r="N53" s="104" t="e">
        <f>КС!#REF!</f>
        <v>#REF!</v>
      </c>
      <c r="O53" s="104" t="e">
        <f>КС!#REF!+КС!G56</f>
        <v>#REF!</v>
      </c>
      <c r="P53" s="104" t="e">
        <f>КС!#REF!</f>
        <v>#REF!</v>
      </c>
      <c r="Q53" s="28"/>
      <c r="R53" s="8"/>
      <c r="S53" s="8"/>
      <c r="T53" s="8"/>
      <c r="U53" s="8"/>
      <c r="V53" s="8"/>
      <c r="W53" s="8"/>
      <c r="X53" s="8"/>
      <c r="Y53" s="8"/>
      <c r="Z53" s="8"/>
      <c r="AA53" s="8"/>
      <c r="AB53" s="8">
        <f t="shared" si="0"/>
        <v>0</v>
      </c>
      <c r="AC53" s="28" t="e">
        <f t="shared" si="1"/>
        <v>#REF!</v>
      </c>
    </row>
    <row r="54" spans="1:29" x14ac:dyDescent="0.3">
      <c r="A54" s="101">
        <f>'ПЭ - АПП'!A54</f>
        <v>47</v>
      </c>
      <c r="B54" s="102" t="str">
        <f>'ПЭ - АПП'!B54</f>
        <v>ООО «Хирургия глаза»</v>
      </c>
      <c r="C54" s="103" t="e">
        <f>КС!#REF!</f>
        <v>#REF!</v>
      </c>
      <c r="D54" s="8" t="e">
        <f>ROUND((КС!#REF!/9*12),0)</f>
        <v>#REF!</v>
      </c>
      <c r="E54" s="8"/>
      <c r="F54" s="8"/>
      <c r="G54" s="8"/>
      <c r="H54" s="8"/>
      <c r="I54" s="8"/>
      <c r="J54" s="8"/>
      <c r="K54" s="8"/>
      <c r="L54" s="8"/>
      <c r="M54" s="8"/>
      <c r="N54" s="104" t="e">
        <f>КС!#REF!</f>
        <v>#REF!</v>
      </c>
      <c r="O54" s="104" t="e">
        <f>КС!#REF!+КС!G57</f>
        <v>#REF!</v>
      </c>
      <c r="P54" s="104" t="e">
        <f>КС!#REF!</f>
        <v>#REF!</v>
      </c>
      <c r="Q54" s="28"/>
      <c r="R54" s="8"/>
      <c r="S54" s="8"/>
      <c r="T54" s="8"/>
      <c r="U54" s="8"/>
      <c r="V54" s="8"/>
      <c r="W54" s="8"/>
      <c r="X54" s="8"/>
      <c r="Y54" s="8"/>
      <c r="Z54" s="8"/>
      <c r="AA54" s="8"/>
      <c r="AB54" s="8">
        <f t="shared" si="0"/>
        <v>0</v>
      </c>
      <c r="AC54" s="28" t="e">
        <f t="shared" si="1"/>
        <v>#REF!</v>
      </c>
    </row>
    <row r="55" spans="1:29" x14ac:dyDescent="0.3">
      <c r="A55" s="101">
        <f>'ПЭ - АПП'!A55</f>
        <v>48</v>
      </c>
      <c r="B55" s="102" t="str">
        <f>'ПЭ - АПП'!B55</f>
        <v xml:space="preserve">ООО «Медицинский центр «Здоровье» </v>
      </c>
      <c r="C55" s="103" t="e">
        <f>КС!#REF!</f>
        <v>#REF!</v>
      </c>
      <c r="D55" s="8" t="e">
        <f>ROUND((КС!#REF!/9*12),0)</f>
        <v>#REF!</v>
      </c>
      <c r="E55" s="8"/>
      <c r="F55" s="8"/>
      <c r="G55" s="8"/>
      <c r="H55" s="8"/>
      <c r="I55" s="8"/>
      <c r="J55" s="8"/>
      <c r="K55" s="8"/>
      <c r="L55" s="8"/>
      <c r="M55" s="8"/>
      <c r="N55" s="104" t="e">
        <f>КС!#REF!</f>
        <v>#REF!</v>
      </c>
      <c r="O55" s="104" t="e">
        <f>КС!#REF!+КС!G58</f>
        <v>#REF!</v>
      </c>
      <c r="P55" s="104" t="e">
        <f>КС!#REF!</f>
        <v>#REF!</v>
      </c>
      <c r="Q55" s="28"/>
      <c r="R55" s="8"/>
      <c r="S55" s="8"/>
      <c r="T55" s="8"/>
      <c r="U55" s="8"/>
      <c r="V55" s="8"/>
      <c r="W55" s="8"/>
      <c r="X55" s="8"/>
      <c r="Y55" s="8"/>
      <c r="Z55" s="8"/>
      <c r="AA55" s="8"/>
      <c r="AB55" s="8">
        <f t="shared" si="0"/>
        <v>0</v>
      </c>
      <c r="AC55" s="28" t="e">
        <f t="shared" si="1"/>
        <v>#REF!</v>
      </c>
    </row>
    <row r="56" spans="1:29" x14ac:dyDescent="0.3">
      <c r="A56" s="101">
        <f>'ПЭ - АПП'!A56</f>
        <v>49</v>
      </c>
      <c r="B56" s="102" t="str">
        <f>'ПЭ - АПП'!B56</f>
        <v>ООО «Медицинский Центр «Мирт»</v>
      </c>
      <c r="C56" s="103" t="e">
        <f>КС!#REF!</f>
        <v>#REF!</v>
      </c>
      <c r="D56" s="8" t="e">
        <f>ROUND((КС!#REF!/9*12),0)</f>
        <v>#REF!</v>
      </c>
      <c r="E56" s="8"/>
      <c r="F56" s="8"/>
      <c r="G56" s="8"/>
      <c r="H56" s="8"/>
      <c r="I56" s="8"/>
      <c r="J56" s="8"/>
      <c r="K56" s="8"/>
      <c r="L56" s="8"/>
      <c r="M56" s="8"/>
      <c r="N56" s="104" t="e">
        <f>КС!#REF!</f>
        <v>#REF!</v>
      </c>
      <c r="O56" s="104" t="e">
        <f>КС!#REF!+КС!G59</f>
        <v>#REF!</v>
      </c>
      <c r="P56" s="104" t="e">
        <f>КС!#REF!</f>
        <v>#REF!</v>
      </c>
      <c r="Q56" s="28"/>
      <c r="R56" s="8"/>
      <c r="S56" s="8"/>
      <c r="T56" s="8"/>
      <c r="U56" s="8"/>
      <c r="V56" s="8"/>
      <c r="W56" s="8"/>
      <c r="X56" s="8"/>
      <c r="Y56" s="8"/>
      <c r="Z56" s="8"/>
      <c r="AA56" s="8"/>
      <c r="AB56" s="8">
        <f t="shared" si="0"/>
        <v>0</v>
      </c>
      <c r="AC56" s="28" t="e">
        <f t="shared" si="1"/>
        <v>#REF!</v>
      </c>
    </row>
    <row r="57" spans="1:29" x14ac:dyDescent="0.3">
      <c r="A57" s="101">
        <f>'ПЭ - АПП'!A57</f>
        <v>50</v>
      </c>
      <c r="B57" s="102" t="str">
        <f>'ПЭ - АПП'!B57</f>
        <v>ООО «Мир здоровья»</v>
      </c>
      <c r="C57" s="103" t="e">
        <f>КС!#REF!</f>
        <v>#REF!</v>
      </c>
      <c r="D57" s="8" t="e">
        <f>ROUND((КС!#REF!/9*12),0)</f>
        <v>#REF!</v>
      </c>
      <c r="E57" s="8"/>
      <c r="F57" s="8"/>
      <c r="G57" s="8"/>
      <c r="H57" s="8"/>
      <c r="I57" s="8"/>
      <c r="J57" s="8"/>
      <c r="K57" s="8"/>
      <c r="L57" s="8"/>
      <c r="M57" s="8"/>
      <c r="N57" s="104" t="e">
        <f>КС!#REF!</f>
        <v>#REF!</v>
      </c>
      <c r="O57" s="104" t="e">
        <f>КС!#REF!+КС!G60</f>
        <v>#REF!</v>
      </c>
      <c r="P57" s="104" t="e">
        <f>КС!#REF!</f>
        <v>#REF!</v>
      </c>
      <c r="Q57" s="28"/>
      <c r="R57" s="8"/>
      <c r="S57" s="8"/>
      <c r="T57" s="8"/>
      <c r="U57" s="8"/>
      <c r="V57" s="8"/>
      <c r="W57" s="8"/>
      <c r="X57" s="8"/>
      <c r="Y57" s="8"/>
      <c r="Z57" s="8"/>
      <c r="AA57" s="8"/>
      <c r="AB57" s="8">
        <f t="shared" si="0"/>
        <v>0</v>
      </c>
      <c r="AC57" s="28" t="e">
        <f t="shared" si="1"/>
        <v>#REF!</v>
      </c>
    </row>
    <row r="58" spans="1:29" x14ac:dyDescent="0.3">
      <c r="A58" s="101">
        <f>'ПЭ - АПП'!A58</f>
        <v>51</v>
      </c>
      <c r="B58" s="102" t="str">
        <f>'ПЭ - АПП'!B58</f>
        <v xml:space="preserve">ООО «Центр амбулаторной хирургии» </v>
      </c>
      <c r="C58" s="103" t="e">
        <f>КС!#REF!</f>
        <v>#REF!</v>
      </c>
      <c r="D58" s="8" t="e">
        <f>ROUND((КС!#REF!/9*12),0)</f>
        <v>#REF!</v>
      </c>
      <c r="E58" s="8"/>
      <c r="F58" s="8"/>
      <c r="G58" s="8"/>
      <c r="H58" s="8"/>
      <c r="I58" s="8"/>
      <c r="J58" s="8"/>
      <c r="K58" s="8"/>
      <c r="L58" s="8"/>
      <c r="M58" s="8"/>
      <c r="N58" s="104" t="e">
        <f>КС!#REF!</f>
        <v>#REF!</v>
      </c>
      <c r="O58" s="104" t="e">
        <f>КС!#REF!+КС!G61</f>
        <v>#REF!</v>
      </c>
      <c r="P58" s="104" t="e">
        <f>КС!#REF!</f>
        <v>#REF!</v>
      </c>
      <c r="Q58" s="28"/>
      <c r="R58" s="8"/>
      <c r="S58" s="8"/>
      <c r="T58" s="8"/>
      <c r="U58" s="8"/>
      <c r="V58" s="8"/>
      <c r="W58" s="8"/>
      <c r="X58" s="8"/>
      <c r="Y58" s="8"/>
      <c r="Z58" s="8"/>
      <c r="AA58" s="8"/>
      <c r="AB58" s="8">
        <f t="shared" si="0"/>
        <v>0</v>
      </c>
      <c r="AC58" s="28" t="e">
        <f t="shared" si="1"/>
        <v>#REF!</v>
      </c>
    </row>
    <row r="59" spans="1:29" x14ac:dyDescent="0.3">
      <c r="A59" s="101">
        <f>'ПЭ - АПП'!A59</f>
        <v>52</v>
      </c>
      <c r="B59" s="102" t="str">
        <f>'ПЭ - АПП'!B59</f>
        <v>ООО «Профилактическая медицина»</v>
      </c>
      <c r="C59" s="103" t="e">
        <f>КС!#REF!</f>
        <v>#REF!</v>
      </c>
      <c r="D59" s="8" t="e">
        <f>ROUND((КС!#REF!/9*12),0)</f>
        <v>#REF!</v>
      </c>
      <c r="E59" s="8"/>
      <c r="F59" s="8"/>
      <c r="G59" s="8"/>
      <c r="H59" s="8"/>
      <c r="I59" s="8"/>
      <c r="J59" s="8"/>
      <c r="K59" s="8"/>
      <c r="L59" s="8"/>
      <c r="M59" s="8"/>
      <c r="N59" s="104" t="e">
        <f>КС!#REF!</f>
        <v>#REF!</v>
      </c>
      <c r="O59" s="104" t="e">
        <f>КС!#REF!+КС!G62</f>
        <v>#REF!</v>
      </c>
      <c r="P59" s="104" t="e">
        <f>КС!#REF!</f>
        <v>#REF!</v>
      </c>
      <c r="Q59" s="28"/>
      <c r="R59" s="8"/>
      <c r="S59" s="8"/>
      <c r="T59" s="8"/>
      <c r="U59" s="8"/>
      <c r="V59" s="8"/>
      <c r="W59" s="8"/>
      <c r="X59" s="8"/>
      <c r="Y59" s="8"/>
      <c r="Z59" s="8"/>
      <c r="AA59" s="8"/>
      <c r="AB59" s="8">
        <f t="shared" si="0"/>
        <v>0</v>
      </c>
      <c r="AC59" s="28" t="e">
        <f t="shared" si="1"/>
        <v>#REF!</v>
      </c>
    </row>
    <row r="60" spans="1:29" x14ac:dyDescent="0.3">
      <c r="A60" s="101">
        <f>'ПЭ - АПП'!A60</f>
        <v>53</v>
      </c>
      <c r="B60" s="102" t="str">
        <f>'ПЭ - АПП'!B60</f>
        <v>ООО «ЛДЦ МИБС - Кострома»</v>
      </c>
      <c r="C60" s="103" t="e">
        <f>КС!#REF!</f>
        <v>#REF!</v>
      </c>
      <c r="D60" s="8" t="e">
        <f>ROUND((КС!#REF!/9*12),0)</f>
        <v>#REF!</v>
      </c>
      <c r="E60" s="88"/>
      <c r="F60" s="88"/>
      <c r="G60" s="88"/>
      <c r="H60" s="88"/>
      <c r="I60" s="88"/>
      <c r="J60" s="88"/>
      <c r="K60" s="88"/>
      <c r="L60" s="88"/>
      <c r="M60" s="88"/>
      <c r="N60" s="104" t="e">
        <f>КС!#REF!</f>
        <v>#REF!</v>
      </c>
      <c r="O60" s="104" t="e">
        <f>КС!#REF!+КС!G63</f>
        <v>#REF!</v>
      </c>
      <c r="P60" s="104" t="e">
        <f>КС!#REF!</f>
        <v>#REF!</v>
      </c>
      <c r="Q60" s="2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">
        <f t="shared" si="0"/>
        <v>0</v>
      </c>
      <c r="AC60" s="28" t="e">
        <f t="shared" si="1"/>
        <v>#REF!</v>
      </c>
    </row>
    <row r="61" spans="1:29" x14ac:dyDescent="0.3">
      <c r="A61" s="101">
        <f>'ПЭ - АПП'!A61</f>
        <v>54</v>
      </c>
      <c r="B61" s="102" t="str">
        <f>'ПЭ - АПП'!B61</f>
        <v>ООО «МРТ - Эксперт Кострома»</v>
      </c>
      <c r="C61" s="103" t="e">
        <f>КС!#REF!</f>
        <v>#REF!</v>
      </c>
      <c r="D61" s="8" t="e">
        <f>ROUND((КС!#REF!/9*12),0)</f>
        <v>#REF!</v>
      </c>
      <c r="E61" s="88"/>
      <c r="F61" s="88"/>
      <c r="G61" s="88"/>
      <c r="H61" s="88"/>
      <c r="I61" s="88"/>
      <c r="J61" s="88"/>
      <c r="K61" s="88"/>
      <c r="L61" s="88"/>
      <c r="M61" s="88"/>
      <c r="N61" s="104" t="e">
        <f>КС!#REF!</f>
        <v>#REF!</v>
      </c>
      <c r="O61" s="104" t="e">
        <f>КС!#REF!+КС!G64</f>
        <v>#REF!</v>
      </c>
      <c r="P61" s="104" t="e">
        <f>КС!#REF!</f>
        <v>#REF!</v>
      </c>
      <c r="Q61" s="2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">
        <f t="shared" si="0"/>
        <v>0</v>
      </c>
      <c r="AC61" s="28" t="e">
        <f t="shared" si="1"/>
        <v>#REF!</v>
      </c>
    </row>
    <row r="62" spans="1:29" x14ac:dyDescent="0.3">
      <c r="A62" s="101">
        <f>'ПЭ - АПП'!A62</f>
        <v>55</v>
      </c>
      <c r="B62" s="102" t="str">
        <f>'ПЭ - АПП'!B62</f>
        <v>ООО «МИРТ-МРТ»</v>
      </c>
      <c r="C62" s="103" t="e">
        <f>КС!#REF!</f>
        <v>#REF!</v>
      </c>
      <c r="D62" s="8" t="e">
        <f>ROUND((КС!#REF!/9*12),0)</f>
        <v>#REF!</v>
      </c>
      <c r="E62" s="88"/>
      <c r="F62" s="88"/>
      <c r="G62" s="88"/>
      <c r="H62" s="88"/>
      <c r="I62" s="88"/>
      <c r="J62" s="88"/>
      <c r="K62" s="88"/>
      <c r="L62" s="88"/>
      <c r="M62" s="88"/>
      <c r="N62" s="104" t="e">
        <f>КС!#REF!</f>
        <v>#REF!</v>
      </c>
      <c r="O62" s="104" t="e">
        <f>КС!#REF!+КС!G65</f>
        <v>#REF!</v>
      </c>
      <c r="P62" s="104" t="e">
        <f>КС!#REF!</f>
        <v>#REF!</v>
      </c>
      <c r="Q62" s="2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">
        <f t="shared" si="0"/>
        <v>0</v>
      </c>
      <c r="AC62" s="28" t="e">
        <f t="shared" si="1"/>
        <v>#REF!</v>
      </c>
    </row>
    <row r="63" spans="1:29" x14ac:dyDescent="0.3">
      <c r="A63" s="101">
        <f>'ПЭ - АПП'!A63</f>
        <v>56</v>
      </c>
      <c r="B63" s="102" t="str">
        <f>'ПЭ - АПП'!B63</f>
        <v>ООО «Медицинская клиника «Кислород»</v>
      </c>
      <c r="C63" s="103" t="e">
        <f>КС!#REF!</f>
        <v>#REF!</v>
      </c>
      <c r="D63" s="8" t="e">
        <f>ROUND((КС!#REF!/9*12),0)</f>
        <v>#REF!</v>
      </c>
      <c r="E63" s="88"/>
      <c r="F63" s="88"/>
      <c r="G63" s="88"/>
      <c r="H63" s="88"/>
      <c r="I63" s="88"/>
      <c r="J63" s="88"/>
      <c r="K63" s="88"/>
      <c r="L63" s="88"/>
      <c r="M63" s="88"/>
      <c r="N63" s="104" t="e">
        <f>КС!#REF!</f>
        <v>#REF!</v>
      </c>
      <c r="O63" s="104" t="e">
        <f>КС!#REF!+КС!G66</f>
        <v>#REF!</v>
      </c>
      <c r="P63" s="104" t="e">
        <f>КС!#REF!</f>
        <v>#REF!</v>
      </c>
      <c r="Q63" s="2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">
        <f t="shared" si="0"/>
        <v>0</v>
      </c>
      <c r="AC63" s="28" t="e">
        <f t="shared" si="1"/>
        <v>#REF!</v>
      </c>
    </row>
    <row r="64" spans="1:29" x14ac:dyDescent="0.3">
      <c r="A64" s="101">
        <f>'ПЭ - АПП'!A64</f>
        <v>57</v>
      </c>
      <c r="B64" s="102" t="str">
        <f>'ПЭ - АПП'!B64</f>
        <v>ООО «Мать и дитя Кострома»</v>
      </c>
      <c r="C64" s="103" t="e">
        <f>КС!#REF!</f>
        <v>#REF!</v>
      </c>
      <c r="D64" s="8" t="e">
        <f>ROUND((КС!#REF!/9*12),0)</f>
        <v>#REF!</v>
      </c>
      <c r="E64" s="88"/>
      <c r="F64" s="88"/>
      <c r="G64" s="88"/>
      <c r="H64" s="88"/>
      <c r="I64" s="88"/>
      <c r="J64" s="88"/>
      <c r="K64" s="88"/>
      <c r="L64" s="88"/>
      <c r="M64" s="88"/>
      <c r="N64" s="104" t="e">
        <f>КС!#REF!</f>
        <v>#REF!</v>
      </c>
      <c r="O64" s="104" t="e">
        <f>КС!#REF!+КС!G67</f>
        <v>#REF!</v>
      </c>
      <c r="P64" s="104" t="e">
        <f>КС!#REF!</f>
        <v>#REF!</v>
      </c>
      <c r="Q64" s="2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">
        <f t="shared" si="0"/>
        <v>0</v>
      </c>
      <c r="AC64" s="28" t="e">
        <f t="shared" si="1"/>
        <v>#REF!</v>
      </c>
    </row>
    <row r="65" spans="1:29" x14ac:dyDescent="0.3">
      <c r="A65" s="101">
        <f>'ПЭ - АПП'!A65</f>
        <v>58</v>
      </c>
      <c r="B65" s="102" t="str">
        <f>'ПЭ - АПП'!B65</f>
        <v>ООО «МЦ «Юнона»</v>
      </c>
      <c r="C65" s="103" t="e">
        <f>КС!#REF!</f>
        <v>#REF!</v>
      </c>
      <c r="D65" s="8" t="e">
        <f>ROUND((КС!#REF!/9*12),0)</f>
        <v>#REF!</v>
      </c>
      <c r="E65" s="88"/>
      <c r="F65" s="88"/>
      <c r="G65" s="88"/>
      <c r="H65" s="88"/>
      <c r="I65" s="88"/>
      <c r="J65" s="88"/>
      <c r="K65" s="88"/>
      <c r="L65" s="88"/>
      <c r="M65" s="88"/>
      <c r="N65" s="104" t="e">
        <f>КС!#REF!</f>
        <v>#REF!</v>
      </c>
      <c r="O65" s="104" t="e">
        <f>КС!#REF!+КС!G68</f>
        <v>#REF!</v>
      </c>
      <c r="P65" s="104" t="e">
        <f>КС!#REF!</f>
        <v>#REF!</v>
      </c>
      <c r="Q65" s="2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">
        <f t="shared" si="0"/>
        <v>0</v>
      </c>
      <c r="AC65" s="28" t="e">
        <f t="shared" si="1"/>
        <v>#REF!</v>
      </c>
    </row>
    <row r="66" spans="1:29" x14ac:dyDescent="0.3">
      <c r="A66" s="101">
        <f>'ПЭ - АПП'!A66</f>
        <v>59</v>
      </c>
      <c r="B66" s="102" t="str">
        <f>'ПЭ - АПП'!B66</f>
        <v>ООО «ЦЕНТР ЭКО»</v>
      </c>
      <c r="C66" s="103" t="e">
        <f>КС!#REF!</f>
        <v>#REF!</v>
      </c>
      <c r="D66" s="8" t="e">
        <f>ROUND((КС!#REF!/9*12),0)</f>
        <v>#REF!</v>
      </c>
      <c r="E66" s="88"/>
      <c r="F66" s="88"/>
      <c r="G66" s="88"/>
      <c r="H66" s="88"/>
      <c r="I66" s="88"/>
      <c r="J66" s="88"/>
      <c r="K66" s="88"/>
      <c r="L66" s="88"/>
      <c r="M66" s="88"/>
      <c r="N66" s="104" t="e">
        <f>КС!#REF!</f>
        <v>#REF!</v>
      </c>
      <c r="O66" s="104" t="e">
        <f>КС!#REF!+КС!G69</f>
        <v>#REF!</v>
      </c>
      <c r="P66" s="104" t="e">
        <f>КС!#REF!</f>
        <v>#REF!</v>
      </c>
      <c r="Q66" s="28"/>
      <c r="R66" s="8"/>
      <c r="S66" s="88"/>
      <c r="T66" s="88"/>
      <c r="U66" s="88"/>
      <c r="V66" s="88"/>
      <c r="W66" s="88"/>
      <c r="X66" s="88"/>
      <c r="Y66" s="88"/>
      <c r="Z66" s="88"/>
      <c r="AA66" s="88"/>
      <c r="AB66" s="8">
        <f t="shared" si="0"/>
        <v>0</v>
      </c>
      <c r="AC66" s="28" t="e">
        <f t="shared" si="1"/>
        <v>#REF!</v>
      </c>
    </row>
    <row r="67" spans="1:29" x14ac:dyDescent="0.3">
      <c r="A67" s="101">
        <f>'ПЭ - АПП'!A67</f>
        <v>60</v>
      </c>
      <c r="B67" s="102" t="str">
        <f>'ПЭ - АПП'!B67</f>
        <v>ООО «МЕДСКАН»</v>
      </c>
      <c r="C67" s="103" t="e">
        <f>КС!#REF!</f>
        <v>#REF!</v>
      </c>
      <c r="D67" s="8" t="e">
        <f>ROUND((КС!#REF!/9*12),0)</f>
        <v>#REF!</v>
      </c>
      <c r="E67" s="88"/>
      <c r="F67" s="88"/>
      <c r="G67" s="88"/>
      <c r="H67" s="88"/>
      <c r="I67" s="88"/>
      <c r="J67" s="88"/>
      <c r="K67" s="88"/>
      <c r="L67" s="88"/>
      <c r="M67" s="88"/>
      <c r="N67" s="104" t="e">
        <f>КС!#REF!</f>
        <v>#REF!</v>
      </c>
      <c r="O67" s="104" t="e">
        <f>КС!#REF!+КС!G70</f>
        <v>#REF!</v>
      </c>
      <c r="P67" s="104" t="e">
        <f>КС!#REF!</f>
        <v>#REF!</v>
      </c>
      <c r="Q67" s="28"/>
      <c r="R67" s="8"/>
      <c r="S67" s="88"/>
      <c r="T67" s="88"/>
      <c r="U67" s="88"/>
      <c r="V67" s="88"/>
      <c r="W67" s="88"/>
      <c r="X67" s="88"/>
      <c r="Y67" s="88"/>
      <c r="Z67" s="88"/>
      <c r="AA67" s="88"/>
      <c r="AB67" s="8">
        <f t="shared" si="0"/>
        <v>0</v>
      </c>
      <c r="AC67" s="28" t="e">
        <f t="shared" si="1"/>
        <v>#REF!</v>
      </c>
    </row>
    <row r="68" spans="1:29" x14ac:dyDescent="0.3">
      <c r="A68" s="101">
        <f>'ПЭ - АПП'!A68</f>
        <v>61</v>
      </c>
      <c r="B68" s="102" t="str">
        <f>'ПЭ - АПП'!B68</f>
        <v xml:space="preserve">ООО «М-ЛАЙН» </v>
      </c>
      <c r="C68" s="103" t="e">
        <f>КС!#REF!</f>
        <v>#REF!</v>
      </c>
      <c r="D68" s="8" t="e">
        <f>ROUND((КС!#REF!/9*12),0)</f>
        <v>#REF!</v>
      </c>
      <c r="E68" s="88"/>
      <c r="F68" s="88"/>
      <c r="G68" s="88"/>
      <c r="H68" s="88"/>
      <c r="I68" s="88"/>
      <c r="J68" s="88"/>
      <c r="K68" s="88"/>
      <c r="L68" s="88"/>
      <c r="M68" s="88"/>
      <c r="N68" s="104" t="e">
        <f>КС!#REF!</f>
        <v>#REF!</v>
      </c>
      <c r="O68" s="104" t="e">
        <f>КС!#REF!+КС!G71</f>
        <v>#REF!</v>
      </c>
      <c r="P68" s="104" t="e">
        <f>КС!#REF!</f>
        <v>#REF!</v>
      </c>
      <c r="Q68" s="28"/>
      <c r="R68" s="8"/>
      <c r="S68" s="88"/>
      <c r="T68" s="88"/>
      <c r="U68" s="88"/>
      <c r="V68" s="88"/>
      <c r="W68" s="88"/>
      <c r="X68" s="88"/>
      <c r="Y68" s="88"/>
      <c r="Z68" s="88"/>
      <c r="AA68" s="88"/>
      <c r="AB68" s="8">
        <f t="shared" si="0"/>
        <v>0</v>
      </c>
      <c r="AC68" s="28" t="e">
        <f t="shared" si="1"/>
        <v>#REF!</v>
      </c>
    </row>
    <row r="69" spans="1:29" x14ac:dyDescent="0.3">
      <c r="A69" s="101">
        <f>'ПЭ - АПП'!A69</f>
        <v>62</v>
      </c>
      <c r="B69" s="102" t="str">
        <f>'ПЭ - АПП'!B69</f>
        <v>АО «Клиника К+31»</v>
      </c>
      <c r="C69" s="103" t="e">
        <f>КС!#REF!</f>
        <v>#REF!</v>
      </c>
      <c r="D69" s="8" t="e">
        <f>ROUND((КС!#REF!/9*12),0)</f>
        <v>#REF!</v>
      </c>
      <c r="E69" s="88"/>
      <c r="F69" s="88"/>
      <c r="G69" s="88"/>
      <c r="H69" s="88"/>
      <c r="I69" s="88"/>
      <c r="J69" s="88"/>
      <c r="K69" s="88"/>
      <c r="L69" s="88"/>
      <c r="M69" s="88"/>
      <c r="N69" s="104" t="e">
        <f>КС!#REF!</f>
        <v>#REF!</v>
      </c>
      <c r="O69" s="104" t="e">
        <f>КС!#REF!+КС!G72</f>
        <v>#REF!</v>
      </c>
      <c r="P69" s="104" t="e">
        <f>КС!#REF!</f>
        <v>#REF!</v>
      </c>
      <c r="Q69" s="28"/>
      <c r="R69" s="8"/>
      <c r="S69" s="88"/>
      <c r="T69" s="88"/>
      <c r="U69" s="88"/>
      <c r="V69" s="88"/>
      <c r="W69" s="88"/>
      <c r="X69" s="88"/>
      <c r="Y69" s="88"/>
      <c r="Z69" s="88"/>
      <c r="AA69" s="88"/>
      <c r="AB69" s="8">
        <f t="shared" si="0"/>
        <v>0</v>
      </c>
      <c r="AC69" s="28" t="e">
        <f t="shared" si="1"/>
        <v>#REF!</v>
      </c>
    </row>
    <row r="70" spans="1:29" ht="45" x14ac:dyDescent="0.3">
      <c r="A70" s="101">
        <f>'ПЭ - АПП'!A70</f>
        <v>63</v>
      </c>
      <c r="B70" s="102" t="str">
        <f>'ПЭ - АПП'!B70</f>
        <v>ООО «Научно-методический центр клинической лабораторной диагностики Ситилаб»</v>
      </c>
      <c r="C70" s="103" t="e">
        <f>КС!#REF!</f>
        <v>#REF!</v>
      </c>
      <c r="D70" s="8" t="e">
        <f>ROUND((КС!#REF!/9*12),0)</f>
        <v>#REF!</v>
      </c>
      <c r="E70" s="28"/>
      <c r="F70" s="28"/>
      <c r="G70" s="28"/>
      <c r="H70" s="28"/>
      <c r="I70" s="28"/>
      <c r="J70" s="28"/>
      <c r="K70" s="28"/>
      <c r="L70" s="28"/>
      <c r="M70" s="28"/>
      <c r="N70" s="104" t="e">
        <f>КС!#REF!</f>
        <v>#REF!</v>
      </c>
      <c r="O70" s="104" t="e">
        <f>КС!#REF!+КС!G73</f>
        <v>#REF!</v>
      </c>
      <c r="P70" s="104" t="e">
        <f>КС!#REF!</f>
        <v>#REF!</v>
      </c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8">
        <f t="shared" si="0"/>
        <v>0</v>
      </c>
      <c r="AC70" s="28" t="e">
        <f t="shared" si="1"/>
        <v>#REF!</v>
      </c>
    </row>
    <row r="71" spans="1:29" x14ac:dyDescent="0.3">
      <c r="A71" s="101">
        <f>'ПЭ - АПП'!A71</f>
        <v>64</v>
      </c>
      <c r="B71" s="102" t="str">
        <f>'ПЭ - АПП'!B71</f>
        <v>ООО «Диализный центр НЕФРОС-ВОРОНЕЖ»</v>
      </c>
      <c r="C71" s="103" t="e">
        <f>КС!#REF!</f>
        <v>#REF!</v>
      </c>
      <c r="D71" s="8" t="e">
        <f>ROUND((КС!#REF!/9*12),0)</f>
        <v>#REF!</v>
      </c>
      <c r="E71" s="88"/>
      <c r="F71" s="88"/>
      <c r="G71" s="88"/>
      <c r="H71" s="88"/>
      <c r="I71" s="88"/>
      <c r="J71" s="88"/>
      <c r="K71" s="88"/>
      <c r="L71" s="88"/>
      <c r="M71" s="88"/>
      <c r="N71" s="104" t="e">
        <f>КС!#REF!</f>
        <v>#REF!</v>
      </c>
      <c r="O71" s="104" t="e">
        <f>КС!#REF!+КС!G74</f>
        <v>#REF!</v>
      </c>
      <c r="P71" s="104" t="e">
        <f>КС!#REF!</f>
        <v>#REF!</v>
      </c>
      <c r="Q71" s="28"/>
      <c r="R71" s="88"/>
      <c r="S71" s="31"/>
      <c r="T71" s="88"/>
      <c r="U71" s="88"/>
      <c r="V71" s="88"/>
      <c r="W71" s="88"/>
      <c r="X71" s="88"/>
      <c r="Y71" s="88"/>
      <c r="Z71" s="88"/>
      <c r="AA71" s="88"/>
      <c r="AB71" s="8">
        <f t="shared" si="0"/>
        <v>0</v>
      </c>
      <c r="AC71" s="28" t="e">
        <f t="shared" si="1"/>
        <v>#REF!</v>
      </c>
    </row>
    <row r="72" spans="1:29" x14ac:dyDescent="0.3">
      <c r="A72" s="101">
        <f>'ПЭ - АПП'!A72</f>
        <v>65</v>
      </c>
      <c r="B72" s="102" t="str">
        <f>'ПЭ - АПП'!B72</f>
        <v>ЧУ «Центры диализа «АВИЦЕННА»</v>
      </c>
      <c r="C72" s="103" t="e">
        <f>КС!#REF!</f>
        <v>#REF!</v>
      </c>
      <c r="D72" s="8" t="e">
        <f>ROUND((КС!#REF!/9*12),0)</f>
        <v>#REF!</v>
      </c>
      <c r="E72" s="88"/>
      <c r="F72" s="88"/>
      <c r="G72" s="88"/>
      <c r="H72" s="88"/>
      <c r="I72" s="88"/>
      <c r="J72" s="88"/>
      <c r="K72" s="88"/>
      <c r="L72" s="88"/>
      <c r="M72" s="88"/>
      <c r="N72" s="104" t="e">
        <f>КС!#REF!</f>
        <v>#REF!</v>
      </c>
      <c r="O72" s="104" t="e">
        <f>КС!#REF!+КС!G75</f>
        <v>#REF!</v>
      </c>
      <c r="P72" s="104" t="e">
        <f>КС!#REF!</f>
        <v>#REF!</v>
      </c>
      <c r="Q72" s="2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">
        <f t="shared" si="0"/>
        <v>0</v>
      </c>
      <c r="AC72" s="28" t="e">
        <f t="shared" si="1"/>
        <v>#REF!</v>
      </c>
    </row>
    <row r="73" spans="1:29" ht="30" x14ac:dyDescent="0.3">
      <c r="A73" s="101">
        <f>'ПЭ - АПП'!A73</f>
        <v>66</v>
      </c>
      <c r="B73" s="102" t="str">
        <f>'ПЭ - АПП'!B73</f>
        <v>ООО «Костромская офтальмологическая клиника»</v>
      </c>
      <c r="C73" s="103" t="e">
        <f>КС!#REF!</f>
        <v>#REF!</v>
      </c>
      <c r="D73" s="8" t="e">
        <f>ROUND((КС!#REF!/9*12),0)</f>
        <v>#REF!</v>
      </c>
      <c r="E73" s="88"/>
      <c r="F73" s="88"/>
      <c r="G73" s="88"/>
      <c r="H73" s="88"/>
      <c r="I73" s="88"/>
      <c r="J73" s="88"/>
      <c r="K73" s="88"/>
      <c r="L73" s="88"/>
      <c r="M73" s="88"/>
      <c r="N73" s="104" t="e">
        <f>КС!#REF!</f>
        <v>#REF!</v>
      </c>
      <c r="O73" s="104" t="e">
        <f>КС!#REF!+КС!G76</f>
        <v>#REF!</v>
      </c>
      <c r="P73" s="104" t="e">
        <f>КС!#REF!</f>
        <v>#REF!</v>
      </c>
      <c r="Q73" s="2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">
        <f t="shared" ref="AB73:AB81" si="2">Q73-R73-S73-T73-U73-V73-W73-X73-Y73-Z73-AA73</f>
        <v>0</v>
      </c>
      <c r="AC73" s="28" t="e">
        <f t="shared" ref="AC73:AC81" si="3">Q73-C73</f>
        <v>#REF!</v>
      </c>
    </row>
    <row r="74" spans="1:29" ht="60" x14ac:dyDescent="0.3">
      <c r="A74" s="101">
        <f>'ПЭ - АПП'!A74</f>
        <v>67</v>
      </c>
      <c r="B74" s="102" t="str">
        <f>'ПЭ - АПП'!B74</f>
        <v>ГБУЗ города Москвы «Диагностический центр (Центр лабораторных исследований) Департамента здравоохранения города Москвы»</v>
      </c>
      <c r="C74" s="103" t="e">
        <f>КС!#REF!</f>
        <v>#REF!</v>
      </c>
      <c r="D74" s="8" t="e">
        <f>ROUND((КС!#REF!/9*12),0)</f>
        <v>#REF!</v>
      </c>
      <c r="E74" s="88"/>
      <c r="F74" s="88"/>
      <c r="G74" s="88"/>
      <c r="H74" s="88"/>
      <c r="I74" s="88"/>
      <c r="J74" s="88"/>
      <c r="K74" s="88"/>
      <c r="L74" s="88"/>
      <c r="M74" s="88"/>
      <c r="N74" s="104" t="e">
        <f>КС!#REF!</f>
        <v>#REF!</v>
      </c>
      <c r="O74" s="104" t="e">
        <f>КС!#REF!+КС!G77</f>
        <v>#REF!</v>
      </c>
      <c r="P74" s="104" t="e">
        <f>КС!#REF!</f>
        <v>#REF!</v>
      </c>
      <c r="Q74" s="2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">
        <f t="shared" si="2"/>
        <v>0</v>
      </c>
      <c r="AC74" s="28" t="e">
        <f t="shared" si="3"/>
        <v>#REF!</v>
      </c>
    </row>
    <row r="75" spans="1:29" x14ac:dyDescent="0.3">
      <c r="A75" s="101">
        <f>'ПЭ - АПП'!A75</f>
        <v>68</v>
      </c>
      <c r="B75" s="102" t="str">
        <f>'ПЭ - АПП'!B75</f>
        <v>ООО «Независимая лаборатория ИНВИТРО»</v>
      </c>
      <c r="C75" s="103" t="e">
        <f>КС!#REF!</f>
        <v>#REF!</v>
      </c>
      <c r="D75" s="8" t="e">
        <f>ROUND((КС!#REF!/9*12),0)</f>
        <v>#REF!</v>
      </c>
      <c r="E75" s="88"/>
      <c r="F75" s="88"/>
      <c r="G75" s="88"/>
      <c r="H75" s="88"/>
      <c r="I75" s="88"/>
      <c r="J75" s="88"/>
      <c r="K75" s="88"/>
      <c r="L75" s="88"/>
      <c r="M75" s="88"/>
      <c r="N75" s="104" t="e">
        <f>КС!#REF!</f>
        <v>#REF!</v>
      </c>
      <c r="O75" s="104" t="e">
        <f>КС!#REF!+КС!#REF!</f>
        <v>#REF!</v>
      </c>
      <c r="P75" s="104" t="e">
        <f>КС!#REF!</f>
        <v>#REF!</v>
      </c>
      <c r="Q75" s="28"/>
      <c r="R75" s="88"/>
      <c r="S75" s="88"/>
      <c r="T75" s="88"/>
      <c r="U75" s="88"/>
      <c r="V75" s="88"/>
      <c r="W75" s="88"/>
      <c r="X75" s="88"/>
      <c r="Y75" s="88"/>
      <c r="Z75" s="88"/>
      <c r="AA75" s="88"/>
      <c r="AB75" s="8">
        <f t="shared" si="2"/>
        <v>0</v>
      </c>
      <c r="AC75" s="28" t="e">
        <f t="shared" si="3"/>
        <v>#REF!</v>
      </c>
    </row>
    <row r="76" spans="1:29" x14ac:dyDescent="0.3">
      <c r="A76" s="101">
        <f>'ПЭ - АПП'!A76</f>
        <v>69</v>
      </c>
      <c r="B76" s="102" t="str">
        <f>'ПЭ - АПП'!B76</f>
        <v>ООО «ВИТАЛАБ»</v>
      </c>
      <c r="C76" s="103" t="e">
        <f>КС!#REF!</f>
        <v>#REF!</v>
      </c>
      <c r="D76" s="8" t="e">
        <f>ROUND((КС!#REF!/9*12),0)</f>
        <v>#REF!</v>
      </c>
      <c r="E76" s="88"/>
      <c r="F76" s="88"/>
      <c r="G76" s="88"/>
      <c r="H76" s="88"/>
      <c r="I76" s="88"/>
      <c r="J76" s="88"/>
      <c r="K76" s="88"/>
      <c r="L76" s="88"/>
      <c r="M76" s="88"/>
      <c r="N76" s="104" t="e">
        <f>КС!#REF!</f>
        <v>#REF!</v>
      </c>
      <c r="O76" s="104" t="e">
        <f>КС!#REF!+КС!G78</f>
        <v>#REF!</v>
      </c>
      <c r="P76" s="104" t="e">
        <f>КС!#REF!</f>
        <v>#REF!</v>
      </c>
      <c r="Q76" s="28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8">
        <f t="shared" si="2"/>
        <v>0</v>
      </c>
      <c r="AC76" s="28" t="e">
        <f t="shared" si="3"/>
        <v>#REF!</v>
      </c>
    </row>
    <row r="77" spans="1:29" x14ac:dyDescent="0.3">
      <c r="A77" s="101">
        <f>'ПЭ - АПП'!A77</f>
        <v>70</v>
      </c>
      <c r="B77" s="102" t="str">
        <f>'ПЭ - АПП'!B77</f>
        <v>ООО «НПФ «ХЕЛИКС»</v>
      </c>
      <c r="C77" s="103" t="e">
        <f>КС!#REF!</f>
        <v>#REF!</v>
      </c>
      <c r="D77" s="8" t="e">
        <f>ROUND((КС!#REF!/9*12),0)</f>
        <v>#REF!</v>
      </c>
      <c r="E77" s="88"/>
      <c r="F77" s="88"/>
      <c r="G77" s="88"/>
      <c r="H77" s="88"/>
      <c r="I77" s="88"/>
      <c r="J77" s="88"/>
      <c r="K77" s="88"/>
      <c r="L77" s="88"/>
      <c r="M77" s="88"/>
      <c r="N77" s="104" t="e">
        <f>КС!#REF!</f>
        <v>#REF!</v>
      </c>
      <c r="O77" s="104" t="e">
        <f>КС!#REF!+КС!G79</f>
        <v>#REF!</v>
      </c>
      <c r="P77" s="104" t="e">
        <f>КС!#REF!</f>
        <v>#REF!</v>
      </c>
      <c r="Q77" s="2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">
        <f t="shared" si="2"/>
        <v>0</v>
      </c>
      <c r="AC77" s="28" t="e">
        <f t="shared" si="3"/>
        <v>#REF!</v>
      </c>
    </row>
    <row r="78" spans="1:29" x14ac:dyDescent="0.3">
      <c r="A78" s="101">
        <f>'ПЭ - АПП'!A78</f>
        <v>71</v>
      </c>
      <c r="B78" s="102" t="str">
        <f>'ПЭ - АПП'!B78</f>
        <v>АО «МЕДИЦИНА»</v>
      </c>
      <c r="C78" s="103" t="e">
        <f>КС!#REF!</f>
        <v>#REF!</v>
      </c>
      <c r="D78" s="8" t="e">
        <f>ROUND((КС!#REF!/9*12),0)</f>
        <v>#REF!</v>
      </c>
      <c r="E78" s="88"/>
      <c r="F78" s="88"/>
      <c r="G78" s="88"/>
      <c r="H78" s="88"/>
      <c r="I78" s="88"/>
      <c r="J78" s="88"/>
      <c r="K78" s="88"/>
      <c r="L78" s="88"/>
      <c r="M78" s="88"/>
      <c r="N78" s="104" t="e">
        <f>КС!#REF!</f>
        <v>#REF!</v>
      </c>
      <c r="O78" s="104" t="e">
        <f>КС!#REF!+КС!G80</f>
        <v>#REF!</v>
      </c>
      <c r="P78" s="104" t="e">
        <f>КС!#REF!</f>
        <v>#REF!</v>
      </c>
      <c r="Q78" s="28"/>
      <c r="R78" s="88"/>
      <c r="S78" s="88"/>
      <c r="T78" s="88"/>
      <c r="U78" s="88"/>
      <c r="V78" s="88"/>
      <c r="W78" s="88"/>
      <c r="X78" s="88"/>
      <c r="Y78" s="88"/>
      <c r="Z78" s="88"/>
      <c r="AA78" s="88"/>
      <c r="AB78" s="8">
        <f t="shared" si="2"/>
        <v>0</v>
      </c>
      <c r="AC78" s="28" t="e">
        <f t="shared" si="3"/>
        <v>#REF!</v>
      </c>
    </row>
    <row r="79" spans="1:29" ht="30" hidden="1" x14ac:dyDescent="0.3">
      <c r="A79" s="101"/>
      <c r="B79" s="102" t="str">
        <f>'ПЭ - АПП'!B79</f>
        <v>ООО «Морфологическая диагностическая лаборатория»</v>
      </c>
      <c r="C79" s="103" t="e">
        <f>КС!#REF!</f>
        <v>#REF!</v>
      </c>
      <c r="D79" s="8" t="e">
        <f>ROUND((КС!#REF!/9*12),0)</f>
        <v>#REF!</v>
      </c>
      <c r="E79" s="88"/>
      <c r="F79" s="88"/>
      <c r="G79" s="88"/>
      <c r="H79" s="88"/>
      <c r="I79" s="88"/>
      <c r="J79" s="88"/>
      <c r="K79" s="88"/>
      <c r="L79" s="88"/>
      <c r="M79" s="88"/>
      <c r="N79" s="104" t="e">
        <f>КС!#REF!</f>
        <v>#REF!</v>
      </c>
      <c r="O79" s="104" t="e">
        <f>КС!#REF!+КС!G81</f>
        <v>#REF!</v>
      </c>
      <c r="P79" s="104" t="e">
        <f>КС!#REF!</f>
        <v>#REF!</v>
      </c>
      <c r="Q79" s="28"/>
      <c r="R79" s="88"/>
      <c r="S79" s="88"/>
      <c r="T79" s="88"/>
      <c r="U79" s="88"/>
      <c r="V79" s="88"/>
      <c r="W79" s="88"/>
      <c r="X79" s="88"/>
      <c r="Y79" s="88"/>
      <c r="Z79" s="88"/>
      <c r="AA79" s="88"/>
      <c r="AB79" s="8">
        <f t="shared" si="2"/>
        <v>0</v>
      </c>
      <c r="AC79" s="28" t="e">
        <f t="shared" si="3"/>
        <v>#REF!</v>
      </c>
    </row>
    <row r="80" spans="1:29" hidden="1" x14ac:dyDescent="0.3">
      <c r="A80" s="101"/>
      <c r="B80" s="102">
        <f>'ПЭ - АПП'!B80</f>
        <v>0</v>
      </c>
      <c r="C80" s="103" t="e">
        <f>КС!#REF!</f>
        <v>#REF!</v>
      </c>
      <c r="D80" s="8" t="e">
        <f>ROUND((КС!#REF!/9*12),0)</f>
        <v>#REF!</v>
      </c>
      <c r="E80" s="88"/>
      <c r="F80" s="88"/>
      <c r="G80" s="88"/>
      <c r="H80" s="88"/>
      <c r="I80" s="88"/>
      <c r="J80" s="88"/>
      <c r="K80" s="88"/>
      <c r="L80" s="88"/>
      <c r="M80" s="88"/>
      <c r="N80" s="104" t="e">
        <f>КС!#REF!</f>
        <v>#REF!</v>
      </c>
      <c r="O80" s="104" t="e">
        <f>КС!#REF!+КС!G82</f>
        <v>#REF!</v>
      </c>
      <c r="P80" s="104" t="e">
        <f>КС!#REF!</f>
        <v>#REF!</v>
      </c>
      <c r="Q80" s="28"/>
      <c r="R80" s="88"/>
      <c r="S80" s="88"/>
      <c r="T80" s="88"/>
      <c r="U80" s="88"/>
      <c r="V80" s="88"/>
      <c r="W80" s="88"/>
      <c r="X80" s="88"/>
      <c r="Y80" s="88"/>
      <c r="Z80" s="88"/>
      <c r="AA80" s="88"/>
      <c r="AB80" s="8">
        <f t="shared" si="2"/>
        <v>0</v>
      </c>
      <c r="AC80" s="28" t="e">
        <f t="shared" si="3"/>
        <v>#REF!</v>
      </c>
    </row>
    <row r="81" spans="1:29" hidden="1" x14ac:dyDescent="0.3">
      <c r="A81" s="101"/>
      <c r="B81" s="102" t="e">
        <f>'ПЭ - АПП'!#REF!</f>
        <v>#REF!</v>
      </c>
      <c r="C81" s="103" t="e">
        <f>КС!#REF!</f>
        <v>#REF!</v>
      </c>
      <c r="D81" s="8" t="e">
        <f>ROUND((КС!#REF!/9*12),0)</f>
        <v>#REF!</v>
      </c>
      <c r="E81" s="88"/>
      <c r="F81" s="88"/>
      <c r="G81" s="88"/>
      <c r="H81" s="88"/>
      <c r="I81" s="88"/>
      <c r="J81" s="88"/>
      <c r="K81" s="88"/>
      <c r="L81" s="88"/>
      <c r="M81" s="88"/>
      <c r="N81" s="104" t="e">
        <f>КС!#REF!</f>
        <v>#REF!</v>
      </c>
      <c r="O81" s="104" t="e">
        <f>КС!#REF!+КС!G83</f>
        <v>#REF!</v>
      </c>
      <c r="P81" s="104" t="e">
        <f>КС!#REF!</f>
        <v>#REF!</v>
      </c>
      <c r="Q81" s="28"/>
      <c r="R81" s="88"/>
      <c r="S81" s="88"/>
      <c r="T81" s="88"/>
      <c r="U81" s="88"/>
      <c r="V81" s="88"/>
      <c r="W81" s="88"/>
      <c r="X81" s="88"/>
      <c r="Y81" s="88"/>
      <c r="Z81" s="88"/>
      <c r="AA81" s="88"/>
      <c r="AB81" s="8">
        <f t="shared" si="2"/>
        <v>0</v>
      </c>
      <c r="AC81" s="28" t="e">
        <f t="shared" si="3"/>
        <v>#REF!</v>
      </c>
    </row>
    <row r="82" spans="1:29" x14ac:dyDescent="0.3">
      <c r="A82" s="351" t="str">
        <f>'ПЭ - АПП'!A81</f>
        <v>Итого</v>
      </c>
      <c r="B82" s="351"/>
      <c r="C82" s="105" t="e">
        <f>SUM(C8:C78)</f>
        <v>#REF!</v>
      </c>
      <c r="D82" s="105" t="e">
        <f t="shared" ref="D82:AC82" si="4">SUM(D8:D78)</f>
        <v>#REF!</v>
      </c>
      <c r="E82" s="105">
        <f t="shared" si="4"/>
        <v>0</v>
      </c>
      <c r="F82" s="105">
        <f t="shared" si="4"/>
        <v>0</v>
      </c>
      <c r="G82" s="105">
        <f t="shared" si="4"/>
        <v>0</v>
      </c>
      <c r="H82" s="105">
        <f t="shared" si="4"/>
        <v>0</v>
      </c>
      <c r="I82" s="105">
        <f t="shared" si="4"/>
        <v>0</v>
      </c>
      <c r="J82" s="105">
        <f t="shared" si="4"/>
        <v>0</v>
      </c>
      <c r="K82" s="105">
        <f t="shared" si="4"/>
        <v>0</v>
      </c>
      <c r="L82" s="105">
        <f t="shared" si="4"/>
        <v>0</v>
      </c>
      <c r="M82" s="105">
        <f t="shared" si="4"/>
        <v>0</v>
      </c>
      <c r="N82" s="105" t="e">
        <f t="shared" si="4"/>
        <v>#REF!</v>
      </c>
      <c r="O82" s="105" t="e">
        <f t="shared" si="4"/>
        <v>#REF!</v>
      </c>
      <c r="P82" s="105" t="e">
        <f t="shared" si="4"/>
        <v>#REF!</v>
      </c>
      <c r="Q82" s="105">
        <f t="shared" si="4"/>
        <v>0</v>
      </c>
      <c r="R82" s="105">
        <f t="shared" si="4"/>
        <v>0</v>
      </c>
      <c r="S82" s="105">
        <f t="shared" si="4"/>
        <v>0</v>
      </c>
      <c r="T82" s="105">
        <f t="shared" si="4"/>
        <v>0</v>
      </c>
      <c r="U82" s="105">
        <f t="shared" si="4"/>
        <v>0</v>
      </c>
      <c r="V82" s="105">
        <f t="shared" si="4"/>
        <v>0</v>
      </c>
      <c r="W82" s="105">
        <f t="shared" si="4"/>
        <v>0</v>
      </c>
      <c r="X82" s="105">
        <f t="shared" si="4"/>
        <v>0</v>
      </c>
      <c r="Y82" s="105">
        <f t="shared" si="4"/>
        <v>0</v>
      </c>
      <c r="Z82" s="105">
        <f t="shared" si="4"/>
        <v>0</v>
      </c>
      <c r="AA82" s="105">
        <f t="shared" si="4"/>
        <v>0</v>
      </c>
      <c r="AB82" s="105">
        <f t="shared" si="4"/>
        <v>0</v>
      </c>
      <c r="AC82" s="105" t="e">
        <f t="shared" si="4"/>
        <v>#REF!</v>
      </c>
    </row>
  </sheetData>
  <customSheetViews>
    <customSheetView guid="{4499D588-D746-460C-B784-E74856D3B233}" scale="80" hiddenRows="1" topLeftCell="A4">
      <pane xSplit="2" ySplit="4" topLeftCell="K8" activePane="bottomRight" state="frozen"/>
      <selection pane="bottomRight" activeCell="AB8" sqref="AB8:AB81"/>
      <pageMargins left="0.7" right="0.7" top="0.75" bottom="0.75" header="0.3" footer="0.3"/>
      <pageSetup paperSize="9" orientation="portrait" r:id="rId1"/>
    </customSheetView>
    <customSheetView guid="{6BD6499E-5662-4CC5-8D7A-C6B3594CACB9}" scale="80" showPageBreaks="1" fitToPage="1">
      <pane xSplit="2" ySplit="4" topLeftCell="C5" activePane="bottomRight" state="frozen"/>
      <selection pane="bottomRight" activeCell="I8" sqref="I8"/>
      <pageMargins left="0.51181102362204722" right="0.31496062992125984" top="0.15748031496062992" bottom="0.15748031496062992" header="0.31496062992125984" footer="0.31496062992125984"/>
      <pageSetup paperSize="8" scale="42" fitToWidth="2" orientation="landscape" r:id="rId2"/>
    </customSheetView>
    <customSheetView guid="{FDEAECBE-33AC-40ED-8C2A-9D7FD7B54355}" scale="60" showPageBreaks="1" hiddenRows="1" hiddenColumns="1" view="pageBreakPreview">
      <pane xSplit="2" ySplit="7" topLeftCell="C8" activePane="bottomRight" state="frozen"/>
      <selection pane="bottomRight" activeCell="X30" sqref="X30"/>
      <colBreaks count="1" manualBreakCount="1">
        <brk id="17" max="1048575" man="1"/>
      </colBreaks>
      <pageMargins left="0.19685039370078741" right="0.19685039370078741" top="0.19685039370078741" bottom="0.19685039370078741" header="0.31496062992125984" footer="0.31496062992125984"/>
      <pageSetup paperSize="8" scale="55" fitToWidth="3" orientation="landscape" r:id="rId3"/>
    </customSheetView>
  </customSheetViews>
  <mergeCells count="21">
    <mergeCell ref="Q4:AB4"/>
    <mergeCell ref="D5:D7"/>
    <mergeCell ref="E5:M5"/>
    <mergeCell ref="Q5:Q7"/>
    <mergeCell ref="R5:AB5"/>
    <mergeCell ref="A82:B82"/>
    <mergeCell ref="AC5:AC7"/>
    <mergeCell ref="E6:E7"/>
    <mergeCell ref="F6:I6"/>
    <mergeCell ref="J6:K6"/>
    <mergeCell ref="L6:M6"/>
    <mergeCell ref="R6:R7"/>
    <mergeCell ref="S6:W6"/>
    <mergeCell ref="X6:Y6"/>
    <mergeCell ref="Z6:AA6"/>
    <mergeCell ref="AB6:AB7"/>
    <mergeCell ref="A4:A7"/>
    <mergeCell ref="B4:B7"/>
    <mergeCell ref="C4:C7"/>
    <mergeCell ref="D4:M4"/>
    <mergeCell ref="N4:P6"/>
  </mergeCells>
  <pageMargins left="0.7" right="0.7" top="0.75" bottom="0.75" header="0.3" footer="0.3"/>
  <pageSetup paperSize="9" orientation="portrait" r:id="rId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</sheetPr>
  <dimension ref="A1:Y81"/>
  <sheetViews>
    <sheetView topLeftCell="E3" zoomScale="90" zoomScaleNormal="80" workbookViewId="0">
      <selection activeCell="N38" sqref="N38"/>
    </sheetView>
  </sheetViews>
  <sheetFormatPr defaultRowHeight="15" x14ac:dyDescent="0.25"/>
  <cols>
    <col min="1" max="1" width="3.85546875" style="1" bestFit="1" customWidth="1"/>
    <col min="2" max="2" width="45.7109375" style="1" customWidth="1"/>
    <col min="3" max="3" width="16.5703125" style="1" customWidth="1"/>
    <col min="4" max="4" width="17.28515625" style="67" customWidth="1"/>
    <col min="5" max="5" width="12.140625" style="65" customWidth="1"/>
    <col min="6" max="6" width="16" style="76" customWidth="1"/>
    <col min="7" max="7" width="13.7109375" style="76" customWidth="1"/>
    <col min="8" max="8" width="18.85546875" style="76" customWidth="1"/>
    <col min="9" max="9" width="14.5703125" style="76" customWidth="1"/>
    <col min="10" max="10" width="10.28515625" style="1" bestFit="1" customWidth="1"/>
    <col min="11" max="11" width="12.140625" style="1" bestFit="1" customWidth="1"/>
    <col min="12" max="12" width="20.140625" style="1" customWidth="1"/>
    <col min="13" max="13" width="18" style="1" customWidth="1"/>
    <col min="14" max="14" width="21.85546875" style="1" customWidth="1"/>
    <col min="15" max="15" width="19.7109375" style="76" customWidth="1"/>
    <col min="16" max="16" width="7.28515625" style="1" bestFit="1" customWidth="1"/>
    <col min="17" max="17" width="10.28515625" style="1" bestFit="1" customWidth="1"/>
    <col min="18" max="18" width="12.140625" style="1" bestFit="1" customWidth="1"/>
    <col min="19" max="19" width="19.5703125" style="1" customWidth="1"/>
    <col min="20" max="20" width="13.5703125" style="1" customWidth="1"/>
    <col min="21" max="21" width="7.85546875" style="1" customWidth="1"/>
    <col min="22" max="22" width="10.42578125" style="1" customWidth="1"/>
    <col min="23" max="23" width="17.140625" style="81" customWidth="1"/>
    <col min="24" max="16384" width="9.140625" style="1"/>
  </cols>
  <sheetData>
    <row r="1" spans="1:25" ht="15" hidden="1" customHeight="1" x14ac:dyDescent="0.25">
      <c r="C1" s="368" t="s">
        <v>194</v>
      </c>
      <c r="D1" s="368"/>
      <c r="E1" s="368"/>
      <c r="F1" s="368"/>
      <c r="G1" s="368"/>
    </row>
    <row r="2" spans="1:25" ht="15" hidden="1" customHeight="1" x14ac:dyDescent="0.25">
      <c r="C2" s="368"/>
      <c r="D2" s="368"/>
      <c r="E2" s="368"/>
      <c r="F2" s="368"/>
      <c r="G2" s="368"/>
    </row>
    <row r="3" spans="1:25" x14ac:dyDescent="0.25">
      <c r="C3" s="334"/>
      <c r="D3" s="334"/>
      <c r="E3" s="334"/>
      <c r="F3" s="334"/>
      <c r="G3" s="334"/>
    </row>
    <row r="4" spans="1:25" x14ac:dyDescent="0.25">
      <c r="A4" s="284" t="s">
        <v>52</v>
      </c>
      <c r="B4" s="284" t="s">
        <v>0</v>
      </c>
      <c r="C4" s="295" t="s">
        <v>112</v>
      </c>
      <c r="D4" s="346" t="s">
        <v>102</v>
      </c>
      <c r="E4" s="361" t="s">
        <v>106</v>
      </c>
      <c r="F4" s="346" t="s">
        <v>107</v>
      </c>
      <c r="G4" s="346" t="s">
        <v>108</v>
      </c>
      <c r="H4" s="371" t="s">
        <v>222</v>
      </c>
      <c r="I4" s="374" t="s">
        <v>224</v>
      </c>
      <c r="J4" s="374"/>
      <c r="K4" s="374"/>
      <c r="L4" s="374"/>
      <c r="M4" s="374"/>
      <c r="N4" s="374"/>
      <c r="O4" s="342" t="s">
        <v>227</v>
      </c>
      <c r="P4" s="374" t="s">
        <v>226</v>
      </c>
      <c r="Q4" s="374"/>
      <c r="R4" s="374"/>
      <c r="S4" s="374"/>
      <c r="T4" s="374"/>
      <c r="U4" s="374"/>
      <c r="V4" s="374"/>
    </row>
    <row r="5" spans="1:25" ht="15" customHeight="1" x14ac:dyDescent="0.25">
      <c r="A5" s="284"/>
      <c r="B5" s="284"/>
      <c r="C5" s="295"/>
      <c r="D5" s="346"/>
      <c r="E5" s="361"/>
      <c r="F5" s="346"/>
      <c r="G5" s="346"/>
      <c r="H5" s="372"/>
      <c r="I5" s="361" t="s">
        <v>223</v>
      </c>
      <c r="J5" s="346"/>
      <c r="K5" s="346"/>
      <c r="L5" s="346"/>
      <c r="M5" s="346"/>
      <c r="N5" s="346"/>
      <c r="O5" s="343"/>
      <c r="P5" s="342" t="s">
        <v>37</v>
      </c>
      <c r="Q5" s="346"/>
      <c r="R5" s="346"/>
      <c r="S5" s="346"/>
      <c r="T5" s="346"/>
      <c r="U5" s="346"/>
      <c r="V5" s="346"/>
      <c r="W5" s="352" t="s">
        <v>228</v>
      </c>
    </row>
    <row r="6" spans="1:25" ht="33.75" customHeight="1" x14ac:dyDescent="0.25">
      <c r="A6" s="284"/>
      <c r="B6" s="284"/>
      <c r="C6" s="295"/>
      <c r="D6" s="346"/>
      <c r="E6" s="361"/>
      <c r="F6" s="346"/>
      <c r="G6" s="346"/>
      <c r="H6" s="372"/>
      <c r="I6" s="361"/>
      <c r="J6" s="295" t="s">
        <v>205</v>
      </c>
      <c r="K6" s="295"/>
      <c r="L6" s="295"/>
      <c r="M6" s="295" t="s">
        <v>110</v>
      </c>
      <c r="N6" s="295" t="s">
        <v>225</v>
      </c>
      <c r="O6" s="343"/>
      <c r="P6" s="343"/>
      <c r="Q6" s="295" t="s">
        <v>109</v>
      </c>
      <c r="R6" s="295"/>
      <c r="S6" s="295"/>
      <c r="T6" s="295" t="s">
        <v>111</v>
      </c>
      <c r="U6" s="295" t="s">
        <v>47</v>
      </c>
      <c r="V6" s="333" t="s">
        <v>82</v>
      </c>
      <c r="W6" s="352"/>
    </row>
    <row r="7" spans="1:25" ht="27" customHeight="1" x14ac:dyDescent="0.25">
      <c r="A7" s="284"/>
      <c r="B7" s="284"/>
      <c r="C7" s="295"/>
      <c r="D7" s="346"/>
      <c r="E7" s="361"/>
      <c r="F7" s="346"/>
      <c r="G7" s="346"/>
      <c r="H7" s="373"/>
      <c r="I7" s="361"/>
      <c r="J7" s="90" t="s">
        <v>6</v>
      </c>
      <c r="K7" s="90" t="s">
        <v>74</v>
      </c>
      <c r="L7" s="90" t="s">
        <v>75</v>
      </c>
      <c r="M7" s="295"/>
      <c r="N7" s="295"/>
      <c r="O7" s="344"/>
      <c r="P7" s="344"/>
      <c r="Q7" s="90" t="s">
        <v>6</v>
      </c>
      <c r="R7" s="90" t="s">
        <v>74</v>
      </c>
      <c r="S7" s="90" t="s">
        <v>75</v>
      </c>
      <c r="T7" s="295"/>
      <c r="U7" s="295"/>
      <c r="V7" s="258"/>
      <c r="W7" s="352"/>
    </row>
    <row r="8" spans="1:25" ht="25.5" x14ac:dyDescent="0.25">
      <c r="A8" s="178">
        <f>Услуги!A11</f>
        <v>1</v>
      </c>
      <c r="B8" s="179" t="str">
        <f>Услуги!B11</f>
        <v xml:space="preserve">ОГБУЗ «Костромская областная клиническая больница имени Королева Е. И.» </v>
      </c>
      <c r="C8" s="8"/>
      <c r="D8" s="10"/>
      <c r="E8" s="63"/>
      <c r="F8" s="149"/>
      <c r="G8" s="133"/>
      <c r="H8" s="28" t="e">
        <f>'Дневной стационар'!#REF!</f>
        <v>#REF!</v>
      </c>
      <c r="I8" s="8" t="e">
        <f>ROUND(('Дневной стационар'!#REF!/9*12),0)</f>
        <v>#REF!</v>
      </c>
      <c r="J8" s="8"/>
      <c r="K8" s="8"/>
      <c r="L8" s="8"/>
      <c r="M8" s="8"/>
      <c r="N8" s="8" t="e">
        <f>'Дневной стационар'!#REF!</f>
        <v>#REF!</v>
      </c>
      <c r="O8" s="8" t="e">
        <f>'Дневной стационар'!#REF!</f>
        <v>#REF!</v>
      </c>
      <c r="P8" s="8">
        <f>'Дневной стационар'!C11</f>
        <v>2300</v>
      </c>
      <c r="Q8" s="8">
        <f>'Дневной стационар'!D11</f>
        <v>0</v>
      </c>
      <c r="R8" s="8"/>
      <c r="S8" s="8"/>
      <c r="T8" s="8"/>
      <c r="U8" s="8">
        <f>'Дневной стационар'!E11</f>
        <v>0</v>
      </c>
      <c r="V8" s="8">
        <f>P8-Q8-R8-S8-T8-U8</f>
        <v>2300</v>
      </c>
      <c r="W8" s="28" t="e">
        <f>P8-H8</f>
        <v>#REF!</v>
      </c>
      <c r="Y8" s="27"/>
    </row>
    <row r="9" spans="1:25" x14ac:dyDescent="0.25">
      <c r="A9" s="178">
        <f>Услуги!A12</f>
        <v>2</v>
      </c>
      <c r="B9" s="179" t="str">
        <f>Услуги!B12</f>
        <v xml:space="preserve">ОГБУЗ «Костромская областная детская больница» </v>
      </c>
      <c r="C9" s="111"/>
      <c r="D9" s="111"/>
      <c r="E9" s="111"/>
      <c r="F9" s="146"/>
      <c r="G9" s="131"/>
      <c r="H9" s="28" t="e">
        <f>'Дневной стационар'!#REF!</f>
        <v>#REF!</v>
      </c>
      <c r="I9" s="8" t="e">
        <f>ROUND(('Дневной стационар'!#REF!/9*12),0)</f>
        <v>#REF!</v>
      </c>
      <c r="J9" s="8"/>
      <c r="K9" s="8"/>
      <c r="L9" s="8"/>
      <c r="M9" s="8"/>
      <c r="N9" s="8" t="e">
        <f>'Дневной стационар'!#REF!</f>
        <v>#REF!</v>
      </c>
      <c r="O9" s="8" t="e">
        <f>'Дневной стационар'!#REF!</f>
        <v>#REF!</v>
      </c>
      <c r="P9" s="8">
        <f>'Дневной стационар'!C12</f>
        <v>0</v>
      </c>
      <c r="Q9" s="8">
        <f>'Дневной стационар'!D12</f>
        <v>0</v>
      </c>
      <c r="R9" s="8"/>
      <c r="S9" s="8"/>
      <c r="T9" s="8"/>
      <c r="U9" s="8">
        <f>'Дневной стационар'!E12</f>
        <v>0</v>
      </c>
      <c r="V9" s="8">
        <f t="shared" ref="V9:V72" si="0">P9-Q9-R9-S9-T9-U9</f>
        <v>0</v>
      </c>
      <c r="W9" s="28" t="e">
        <f t="shared" ref="W9:W72" si="1">P9-H9</f>
        <v>#REF!</v>
      </c>
      <c r="Y9" s="27"/>
    </row>
    <row r="10" spans="1:25" ht="25.5" x14ac:dyDescent="0.25">
      <c r="A10" s="178">
        <f>Услуги!A13</f>
        <v>3</v>
      </c>
      <c r="B10" s="179" t="str">
        <f>Услуги!B13</f>
        <v xml:space="preserve">ОГБУЗ «Костромской областной госпиталь для ветеранов войн» </v>
      </c>
      <c r="C10" s="111"/>
      <c r="D10" s="111"/>
      <c r="E10" s="111"/>
      <c r="F10" s="146"/>
      <c r="G10" s="131"/>
      <c r="H10" s="28" t="e">
        <f>'Дневной стационар'!#REF!</f>
        <v>#REF!</v>
      </c>
      <c r="I10" s="8" t="e">
        <f>ROUND(('Дневной стационар'!#REF!/9*12),0)</f>
        <v>#REF!</v>
      </c>
      <c r="J10" s="8"/>
      <c r="K10" s="8"/>
      <c r="L10" s="8"/>
      <c r="M10" s="8"/>
      <c r="N10" s="8" t="e">
        <f>'Дневной стационар'!#REF!</f>
        <v>#REF!</v>
      </c>
      <c r="O10" s="8" t="e">
        <f>'Дневной стационар'!#REF!</f>
        <v>#REF!</v>
      </c>
      <c r="P10" s="8">
        <f>'Дневной стационар'!C13</f>
        <v>1200</v>
      </c>
      <c r="Q10" s="8">
        <f>'Дневной стационар'!D13</f>
        <v>0</v>
      </c>
      <c r="R10" s="8"/>
      <c r="S10" s="8"/>
      <c r="T10" s="8"/>
      <c r="U10" s="8">
        <f>'Дневной стационар'!E13</f>
        <v>0</v>
      </c>
      <c r="V10" s="8">
        <f t="shared" si="0"/>
        <v>1200</v>
      </c>
      <c r="W10" s="28" t="e">
        <f t="shared" si="1"/>
        <v>#REF!</v>
      </c>
      <c r="Y10" s="27"/>
    </row>
    <row r="11" spans="1:25" ht="25.5" x14ac:dyDescent="0.25">
      <c r="A11" s="178">
        <f>Услуги!A14</f>
        <v>4</v>
      </c>
      <c r="B11" s="179" t="str">
        <f>Услуги!B14</f>
        <v xml:space="preserve">ОГБУЗ «Костромской клинический онкологический диспансер» </v>
      </c>
      <c r="C11" s="147"/>
      <c r="D11" s="114"/>
      <c r="E11" s="114"/>
      <c r="F11" s="119"/>
      <c r="G11" s="132"/>
      <c r="H11" s="28" t="e">
        <f>'Дневной стационар'!#REF!</f>
        <v>#REF!</v>
      </c>
      <c r="I11" s="8" t="e">
        <f>ROUND(('Дневной стационар'!#REF!/9*12),0)</f>
        <v>#REF!</v>
      </c>
      <c r="J11" s="8"/>
      <c r="K11" s="8"/>
      <c r="L11" s="8"/>
      <c r="M11" s="8"/>
      <c r="N11" s="8" t="e">
        <f>'Дневной стационар'!#REF!</f>
        <v>#REF!</v>
      </c>
      <c r="O11" s="8" t="e">
        <f>'Дневной стационар'!#REF!</f>
        <v>#REF!</v>
      </c>
      <c r="P11" s="8">
        <f>'Дневной стационар'!C14</f>
        <v>7249</v>
      </c>
      <c r="Q11" s="8">
        <f>'Дневной стационар'!D14</f>
        <v>6234</v>
      </c>
      <c r="R11" s="8"/>
      <c r="S11" s="8"/>
      <c r="T11" s="8"/>
      <c r="U11" s="8">
        <f>'Дневной стационар'!E14</f>
        <v>0</v>
      </c>
      <c r="V11" s="8">
        <f t="shared" si="0"/>
        <v>1015</v>
      </c>
      <c r="W11" s="28" t="e">
        <f t="shared" si="1"/>
        <v>#REF!</v>
      </c>
      <c r="Y11" s="27"/>
    </row>
    <row r="12" spans="1:25" ht="25.5" x14ac:dyDescent="0.25">
      <c r="A12" s="178">
        <f>Услуги!A15</f>
        <v>5</v>
      </c>
      <c r="B12" s="179" t="str">
        <f>Услуги!B15</f>
        <v>ОГБУЗ «Костромская областная стоматологическая поликлиника»</v>
      </c>
      <c r="C12" s="147"/>
      <c r="D12" s="114"/>
      <c r="E12" s="69"/>
      <c r="F12" s="9"/>
      <c r="G12" s="10"/>
      <c r="H12" s="28" t="e">
        <f>'Дневной стационар'!#REF!</f>
        <v>#REF!</v>
      </c>
      <c r="I12" s="8" t="e">
        <f>ROUND(('Дневной стационар'!#REF!/9*12),0)</f>
        <v>#REF!</v>
      </c>
      <c r="J12" s="8"/>
      <c r="K12" s="8"/>
      <c r="L12" s="8"/>
      <c r="M12" s="8"/>
      <c r="N12" s="8" t="e">
        <f>'Дневной стационар'!#REF!</f>
        <v>#REF!</v>
      </c>
      <c r="O12" s="8" t="e">
        <f>'Дневной стационар'!#REF!</f>
        <v>#REF!</v>
      </c>
      <c r="P12" s="8">
        <f>'Дневной стационар'!C15</f>
        <v>0</v>
      </c>
      <c r="Q12" s="8">
        <f>'Дневной стационар'!D15</f>
        <v>0</v>
      </c>
      <c r="R12" s="8"/>
      <c r="S12" s="8"/>
      <c r="T12" s="8"/>
      <c r="U12" s="8">
        <f>'Дневной стационар'!E15</f>
        <v>0</v>
      </c>
      <c r="V12" s="8">
        <f t="shared" si="0"/>
        <v>0</v>
      </c>
      <c r="W12" s="28" t="e">
        <f t="shared" si="1"/>
        <v>#REF!</v>
      </c>
      <c r="Y12" s="27"/>
    </row>
    <row r="13" spans="1:25" ht="25.5" x14ac:dyDescent="0.25">
      <c r="A13" s="178">
        <f>Услуги!A16</f>
        <v>6</v>
      </c>
      <c r="B13" s="179" t="str">
        <f>Услуги!B16</f>
        <v xml:space="preserve">ОГБУЗ «Костромской центр специализированных видов медицинской помощи» </v>
      </c>
      <c r="C13" s="147"/>
      <c r="D13" s="114"/>
      <c r="E13" s="113"/>
      <c r="F13" s="149"/>
      <c r="G13" s="133"/>
      <c r="H13" s="28" t="e">
        <f>'Дневной стационар'!#REF!</f>
        <v>#REF!</v>
      </c>
      <c r="I13" s="8" t="e">
        <f>ROUND(('Дневной стационар'!#REF!/9*12),0)</f>
        <v>#REF!</v>
      </c>
      <c r="J13" s="8"/>
      <c r="K13" s="8"/>
      <c r="L13" s="8"/>
      <c r="M13" s="8"/>
      <c r="N13" s="8" t="e">
        <f>'Дневной стационар'!#REF!</f>
        <v>#REF!</v>
      </c>
      <c r="O13" s="8" t="e">
        <f>'Дневной стационар'!#REF!</f>
        <v>#REF!</v>
      </c>
      <c r="P13" s="8">
        <f>'Дневной стационар'!C16</f>
        <v>500</v>
      </c>
      <c r="Q13" s="8">
        <f>'Дневной стационар'!D16</f>
        <v>0</v>
      </c>
      <c r="R13" s="8"/>
      <c r="S13" s="8"/>
      <c r="T13" s="8"/>
      <c r="U13" s="8">
        <f>'Дневной стационар'!E16</f>
        <v>0</v>
      </c>
      <c r="V13" s="8">
        <f t="shared" si="0"/>
        <v>500</v>
      </c>
      <c r="W13" s="28" t="e">
        <f t="shared" si="1"/>
        <v>#REF!</v>
      </c>
      <c r="Y13" s="27"/>
    </row>
    <row r="14" spans="1:25" ht="38.25" x14ac:dyDescent="0.25">
      <c r="A14" s="178">
        <f>Услуги!A17</f>
        <v>7</v>
      </c>
      <c r="B14" s="179" t="str">
        <f>Услуги!B17</f>
        <v>ОГБУЗ «Центр специализированной помощи по профилактике и борьбе с инфекционными заболеваниями»</v>
      </c>
      <c r="C14" s="147"/>
      <c r="D14" s="114"/>
      <c r="E14" s="69"/>
      <c r="F14" s="9"/>
      <c r="G14" s="10"/>
      <c r="H14" s="28" t="e">
        <f>'Дневной стационар'!#REF!</f>
        <v>#REF!</v>
      </c>
      <c r="I14" s="8" t="e">
        <f>ROUND(('Дневной стационар'!#REF!/9*12),0)</f>
        <v>#REF!</v>
      </c>
      <c r="J14" s="8"/>
      <c r="K14" s="8"/>
      <c r="L14" s="8"/>
      <c r="M14" s="8"/>
      <c r="N14" s="8" t="e">
        <f>'Дневной стационар'!#REF!</f>
        <v>#REF!</v>
      </c>
      <c r="O14" s="8" t="e">
        <f>'Дневной стационар'!#REF!</f>
        <v>#REF!</v>
      </c>
      <c r="P14" s="8">
        <f>'Дневной стационар'!C17</f>
        <v>172</v>
      </c>
      <c r="Q14" s="8">
        <f>'Дневной стационар'!D17</f>
        <v>0</v>
      </c>
      <c r="R14" s="8"/>
      <c r="S14" s="8"/>
      <c r="T14" s="8"/>
      <c r="U14" s="8">
        <f>'Дневной стационар'!E17</f>
        <v>0</v>
      </c>
      <c r="V14" s="8">
        <f t="shared" si="0"/>
        <v>172</v>
      </c>
      <c r="W14" s="28" t="e">
        <f t="shared" si="1"/>
        <v>#REF!</v>
      </c>
      <c r="Y14" s="27"/>
    </row>
    <row r="15" spans="1:25" x14ac:dyDescent="0.25">
      <c r="A15" s="178">
        <f>Услуги!A18</f>
        <v>8</v>
      </c>
      <c r="B15" s="179" t="str">
        <f>Услуги!B18</f>
        <v xml:space="preserve">ОГБУЗ «Городская больница г. Костромы» </v>
      </c>
      <c r="C15" s="147"/>
      <c r="D15" s="114"/>
      <c r="E15" s="114"/>
      <c r="F15" s="119"/>
      <c r="G15" s="10"/>
      <c r="H15" s="28" t="e">
        <f>'Дневной стационар'!#REF!</f>
        <v>#REF!</v>
      </c>
      <c r="I15" s="8" t="e">
        <f>ROUND(('Дневной стационар'!#REF!/9*12),0)</f>
        <v>#REF!</v>
      </c>
      <c r="J15" s="8"/>
      <c r="K15" s="8"/>
      <c r="L15" s="8"/>
      <c r="M15" s="8"/>
      <c r="N15" s="8" t="e">
        <f>'Дневной стационар'!#REF!</f>
        <v>#REF!</v>
      </c>
      <c r="O15" s="8" t="e">
        <f>'Дневной стационар'!#REF!</f>
        <v>#REF!</v>
      </c>
      <c r="P15" s="8">
        <f>'Дневной стационар'!C18</f>
        <v>5982</v>
      </c>
      <c r="Q15" s="8">
        <f>'Дневной стационар'!D18</f>
        <v>0</v>
      </c>
      <c r="R15" s="8"/>
      <c r="S15" s="8"/>
      <c r="T15" s="8"/>
      <c r="U15" s="8">
        <f>'Дневной стационар'!E18</f>
        <v>0</v>
      </c>
      <c r="V15" s="8">
        <f t="shared" si="0"/>
        <v>5982</v>
      </c>
      <c r="W15" s="28" t="e">
        <f t="shared" si="1"/>
        <v>#REF!</v>
      </c>
      <c r="Y15" s="27"/>
    </row>
    <row r="16" spans="1:25" x14ac:dyDescent="0.25">
      <c r="A16" s="178">
        <f>Услуги!A19</f>
        <v>9</v>
      </c>
      <c r="B16" s="179" t="str">
        <f>Услуги!B19</f>
        <v xml:space="preserve">ОГБУЗ «Родильный дом г.Костромы» </v>
      </c>
      <c r="C16" s="147"/>
      <c r="D16" s="114"/>
      <c r="E16" s="115"/>
      <c r="F16" s="150"/>
      <c r="G16" s="134"/>
      <c r="H16" s="28" t="e">
        <f>'Дневной стационар'!#REF!</f>
        <v>#REF!</v>
      </c>
      <c r="I16" s="8" t="e">
        <f>ROUND(('Дневной стационар'!#REF!/9*12),0)</f>
        <v>#REF!</v>
      </c>
      <c r="J16" s="8"/>
      <c r="K16" s="8"/>
      <c r="L16" s="8"/>
      <c r="M16" s="8"/>
      <c r="N16" s="8" t="e">
        <f>'Дневной стационар'!#REF!</f>
        <v>#REF!</v>
      </c>
      <c r="O16" s="8" t="e">
        <f>'Дневной стационар'!#REF!</f>
        <v>#REF!</v>
      </c>
      <c r="P16" s="8">
        <f>'Дневной стационар'!C19</f>
        <v>400</v>
      </c>
      <c r="Q16" s="8">
        <f>'Дневной стационар'!D19</f>
        <v>0</v>
      </c>
      <c r="R16" s="8"/>
      <c r="S16" s="8"/>
      <c r="T16" s="8"/>
      <c r="U16" s="8">
        <f>'Дневной стационар'!E19</f>
        <v>0</v>
      </c>
      <c r="V16" s="8">
        <f t="shared" si="0"/>
        <v>400</v>
      </c>
      <c r="W16" s="28" t="e">
        <f t="shared" si="1"/>
        <v>#REF!</v>
      </c>
      <c r="Y16" s="27"/>
    </row>
    <row r="17" spans="1:25" ht="25.5" x14ac:dyDescent="0.25">
      <c r="A17" s="178">
        <f>Услуги!A20</f>
        <v>10</v>
      </c>
      <c r="B17" s="179" t="str">
        <f>Услуги!B20</f>
        <v>ОГБУЗ  «Стоматологическая поликлиника № 1 города Костромы»</v>
      </c>
      <c r="C17" s="147"/>
      <c r="D17" s="114"/>
      <c r="E17" s="111"/>
      <c r="F17" s="146"/>
      <c r="G17" s="131"/>
      <c r="H17" s="28" t="e">
        <f>'Дневной стационар'!#REF!</f>
        <v>#REF!</v>
      </c>
      <c r="I17" s="8" t="e">
        <f>ROUND(('Дневной стационар'!#REF!/9*12),0)</f>
        <v>#REF!</v>
      </c>
      <c r="J17" s="8"/>
      <c r="K17" s="8"/>
      <c r="L17" s="8"/>
      <c r="M17" s="8"/>
      <c r="N17" s="8" t="e">
        <f>'Дневной стационар'!#REF!</f>
        <v>#REF!</v>
      </c>
      <c r="O17" s="8" t="e">
        <f>'Дневной стационар'!#REF!</f>
        <v>#REF!</v>
      </c>
      <c r="P17" s="8">
        <f>'Дневной стационар'!C20</f>
        <v>0</v>
      </c>
      <c r="Q17" s="8">
        <f>'Дневной стационар'!D20</f>
        <v>0</v>
      </c>
      <c r="R17" s="8"/>
      <c r="S17" s="8"/>
      <c r="T17" s="8"/>
      <c r="U17" s="8">
        <f>'Дневной стационар'!E20</f>
        <v>0</v>
      </c>
      <c r="V17" s="8">
        <f t="shared" si="0"/>
        <v>0</v>
      </c>
      <c r="W17" s="28" t="e">
        <f t="shared" si="1"/>
        <v>#REF!</v>
      </c>
      <c r="Y17" s="27"/>
    </row>
    <row r="18" spans="1:25" ht="25.5" x14ac:dyDescent="0.25">
      <c r="A18" s="178">
        <f>Услуги!A21</f>
        <v>11</v>
      </c>
      <c r="B18" s="179" t="str">
        <f>Услуги!B21</f>
        <v>ОГБУЗ «Костромская областная станция скорой медицинской помощи и медицины катастроф»</v>
      </c>
      <c r="C18" s="147"/>
      <c r="D18" s="114"/>
      <c r="E18" s="69"/>
      <c r="F18" s="9"/>
      <c r="G18" s="10"/>
      <c r="H18" s="28" t="e">
        <f>'Дневной стационар'!#REF!</f>
        <v>#REF!</v>
      </c>
      <c r="I18" s="8" t="e">
        <f>ROUND(('Дневной стационар'!#REF!/9*12),0)</f>
        <v>#REF!</v>
      </c>
      <c r="J18" s="8"/>
      <c r="K18" s="8"/>
      <c r="L18" s="8"/>
      <c r="M18" s="8"/>
      <c r="N18" s="8" t="e">
        <f>'Дневной стационар'!#REF!</f>
        <v>#REF!</v>
      </c>
      <c r="O18" s="8" t="e">
        <f>'Дневной стационар'!#REF!</f>
        <v>#REF!</v>
      </c>
      <c r="P18" s="8">
        <f>'Дневной стационар'!C21</f>
        <v>0</v>
      </c>
      <c r="Q18" s="8">
        <f>'Дневной стационар'!D21</f>
        <v>0</v>
      </c>
      <c r="R18" s="8"/>
      <c r="S18" s="8"/>
      <c r="T18" s="8"/>
      <c r="U18" s="8">
        <f>'Дневной стационар'!E21</f>
        <v>0</v>
      </c>
      <c r="V18" s="8">
        <f t="shared" si="0"/>
        <v>0</v>
      </c>
      <c r="W18" s="28" t="e">
        <f t="shared" si="1"/>
        <v>#REF!</v>
      </c>
      <c r="Y18" s="27"/>
    </row>
    <row r="19" spans="1:25" ht="25.5" x14ac:dyDescent="0.25">
      <c r="A19" s="178">
        <f>Услуги!A22</f>
        <v>12</v>
      </c>
      <c r="B19" s="179" t="str">
        <f>Услуги!B22</f>
        <v>ОГБУЗ «Окружная больница Костромского округа № 1»</v>
      </c>
      <c r="C19" s="147"/>
      <c r="D19" s="114"/>
      <c r="E19" s="69"/>
      <c r="F19" s="9"/>
      <c r="G19" s="10"/>
      <c r="H19" s="28" t="e">
        <f>'Дневной стационар'!#REF!</f>
        <v>#REF!</v>
      </c>
      <c r="I19" s="8" t="e">
        <f>ROUND(('Дневной стационар'!#REF!/9*12),0)</f>
        <v>#REF!</v>
      </c>
      <c r="J19" s="8"/>
      <c r="K19" s="8"/>
      <c r="L19" s="8"/>
      <c r="M19" s="8"/>
      <c r="N19" s="8" t="e">
        <f>'Дневной стационар'!#REF!</f>
        <v>#REF!</v>
      </c>
      <c r="O19" s="8" t="e">
        <f>'Дневной стационар'!#REF!</f>
        <v>#REF!</v>
      </c>
      <c r="P19" s="8">
        <f>'Дневной стационар'!C22</f>
        <v>1300</v>
      </c>
      <c r="Q19" s="8">
        <f>'Дневной стационар'!D22</f>
        <v>0</v>
      </c>
      <c r="R19" s="8"/>
      <c r="S19" s="8"/>
      <c r="T19" s="8"/>
      <c r="U19" s="8">
        <f>'Дневной стационар'!E22</f>
        <v>0</v>
      </c>
      <c r="V19" s="8">
        <f t="shared" si="0"/>
        <v>1300</v>
      </c>
      <c r="W19" s="28" t="e">
        <f t="shared" si="1"/>
        <v>#REF!</v>
      </c>
      <c r="Y19" s="27"/>
    </row>
    <row r="20" spans="1:25" ht="25.5" x14ac:dyDescent="0.25">
      <c r="A20" s="178">
        <f>Услуги!A23</f>
        <v>13</v>
      </c>
      <c r="B20" s="179" t="str">
        <f>Услуги!B23</f>
        <v xml:space="preserve">ОГБУЗ «Окружная больница Костромского округа № 2» </v>
      </c>
      <c r="C20" s="147"/>
      <c r="D20" s="114"/>
      <c r="E20" s="117"/>
      <c r="F20" s="146"/>
      <c r="G20" s="131"/>
      <c r="H20" s="28" t="e">
        <f>'Дневной стационар'!#REF!</f>
        <v>#REF!</v>
      </c>
      <c r="I20" s="8" t="e">
        <f>ROUND(('Дневной стационар'!#REF!/9*12),0)</f>
        <v>#REF!</v>
      </c>
      <c r="J20" s="8"/>
      <c r="K20" s="8"/>
      <c r="L20" s="8"/>
      <c r="M20" s="8"/>
      <c r="N20" s="8" t="e">
        <f>'Дневной стационар'!#REF!</f>
        <v>#REF!</v>
      </c>
      <c r="O20" s="8" t="e">
        <f>'Дневной стационар'!#REF!</f>
        <v>#REF!</v>
      </c>
      <c r="P20" s="8">
        <f>'Дневной стационар'!C23</f>
        <v>428</v>
      </c>
      <c r="Q20" s="8">
        <f>'Дневной стационар'!D23</f>
        <v>0</v>
      </c>
      <c r="R20" s="8"/>
      <c r="S20" s="8"/>
      <c r="T20" s="8"/>
      <c r="U20" s="8">
        <f>'Дневной стационар'!E23</f>
        <v>0</v>
      </c>
      <c r="V20" s="8">
        <f t="shared" si="0"/>
        <v>428</v>
      </c>
      <c r="W20" s="28" t="e">
        <f t="shared" si="1"/>
        <v>#REF!</v>
      </c>
      <c r="Y20" s="27"/>
    </row>
    <row r="21" spans="1:25" x14ac:dyDescent="0.25">
      <c r="A21" s="178">
        <f>Услуги!A24</f>
        <v>14</v>
      </c>
      <c r="B21" s="179" t="str">
        <f>Услуги!B24</f>
        <v xml:space="preserve">ОГБУЗ «Буйская центральная районная больница» </v>
      </c>
      <c r="C21" s="147"/>
      <c r="D21" s="114"/>
      <c r="E21" s="113"/>
      <c r="F21" s="149"/>
      <c r="G21" s="133"/>
      <c r="H21" s="28" t="e">
        <f>'Дневной стационар'!#REF!</f>
        <v>#REF!</v>
      </c>
      <c r="I21" s="8" t="e">
        <f>ROUND(('Дневной стационар'!#REF!/9*12),0)</f>
        <v>#REF!</v>
      </c>
      <c r="J21" s="8"/>
      <c r="K21" s="8"/>
      <c r="L21" s="8"/>
      <c r="M21" s="8"/>
      <c r="N21" s="8" t="e">
        <f>'Дневной стационар'!#REF!</f>
        <v>#REF!</v>
      </c>
      <c r="O21" s="8" t="e">
        <f>'Дневной стационар'!#REF!</f>
        <v>#REF!</v>
      </c>
      <c r="P21" s="8">
        <f>'Дневной стационар'!C24</f>
        <v>1100</v>
      </c>
      <c r="Q21" s="8">
        <f>'Дневной стационар'!D24</f>
        <v>0</v>
      </c>
      <c r="R21" s="8"/>
      <c r="S21" s="8"/>
      <c r="T21" s="8"/>
      <c r="U21" s="8">
        <f>'Дневной стационар'!E24</f>
        <v>0</v>
      </c>
      <c r="V21" s="8">
        <f t="shared" si="0"/>
        <v>1100</v>
      </c>
      <c r="W21" s="28" t="e">
        <f t="shared" si="1"/>
        <v>#REF!</v>
      </c>
      <c r="Y21" s="27"/>
    </row>
    <row r="22" spans="1:25" x14ac:dyDescent="0.25">
      <c r="A22" s="178">
        <f>Услуги!A25</f>
        <v>15</v>
      </c>
      <c r="B22" s="179" t="str">
        <f>Услуги!B25</f>
        <v>ОГБУЗ «Волгореченская городская больница»</v>
      </c>
      <c r="C22" s="147"/>
      <c r="D22" s="114"/>
      <c r="E22" s="117"/>
      <c r="F22" s="151"/>
      <c r="G22" s="135"/>
      <c r="H22" s="28" t="e">
        <f>'Дневной стационар'!#REF!</f>
        <v>#REF!</v>
      </c>
      <c r="I22" s="8" t="e">
        <f>ROUND(('Дневной стационар'!#REF!/9*12),0)</f>
        <v>#REF!</v>
      </c>
      <c r="J22" s="8"/>
      <c r="K22" s="8"/>
      <c r="L22" s="8"/>
      <c r="M22" s="8"/>
      <c r="N22" s="8" t="e">
        <f>'Дневной стационар'!#REF!</f>
        <v>#REF!</v>
      </c>
      <c r="O22" s="8" t="e">
        <f>'Дневной стационар'!#REF!</f>
        <v>#REF!</v>
      </c>
      <c r="P22" s="8">
        <f>'Дневной стационар'!C25</f>
        <v>1000</v>
      </c>
      <c r="Q22" s="8">
        <f>'Дневной стационар'!D25</f>
        <v>0</v>
      </c>
      <c r="R22" s="8"/>
      <c r="S22" s="8"/>
      <c r="T22" s="8"/>
      <c r="U22" s="8">
        <f>'Дневной стационар'!E25</f>
        <v>0</v>
      </c>
      <c r="V22" s="8">
        <f t="shared" si="0"/>
        <v>1000</v>
      </c>
      <c r="W22" s="28" t="e">
        <f t="shared" si="1"/>
        <v>#REF!</v>
      </c>
      <c r="Y22" s="27"/>
    </row>
    <row r="23" spans="1:25" x14ac:dyDescent="0.25">
      <c r="A23" s="178">
        <f>Услуги!A26</f>
        <v>16</v>
      </c>
      <c r="B23" s="179" t="str">
        <f>Услуги!B26</f>
        <v xml:space="preserve">ОГБУЗ «Галичская окружная больница» </v>
      </c>
      <c r="C23" s="147"/>
      <c r="D23" s="114"/>
      <c r="E23" s="117"/>
      <c r="F23" s="151"/>
      <c r="G23" s="135"/>
      <c r="H23" s="28" t="e">
        <f>'Дневной стационар'!#REF!</f>
        <v>#REF!</v>
      </c>
      <c r="I23" s="8" t="e">
        <f>ROUND(('Дневной стационар'!#REF!/9*12),0)</f>
        <v>#REF!</v>
      </c>
      <c r="J23" s="8"/>
      <c r="K23" s="8"/>
      <c r="L23" s="8"/>
      <c r="M23" s="8"/>
      <c r="N23" s="8" t="e">
        <f>'Дневной стационар'!#REF!</f>
        <v>#REF!</v>
      </c>
      <c r="O23" s="8" t="e">
        <f>'Дневной стационар'!#REF!</f>
        <v>#REF!</v>
      </c>
      <c r="P23" s="8">
        <f>'Дневной стационар'!C26</f>
        <v>800</v>
      </c>
      <c r="Q23" s="8">
        <f>'Дневной стационар'!D26</f>
        <v>0</v>
      </c>
      <c r="R23" s="8"/>
      <c r="S23" s="8"/>
      <c r="T23" s="8"/>
      <c r="U23" s="8">
        <f>'Дневной стационар'!E26</f>
        <v>0</v>
      </c>
      <c r="V23" s="8">
        <f t="shared" si="0"/>
        <v>800</v>
      </c>
      <c r="W23" s="28" t="e">
        <f t="shared" si="1"/>
        <v>#REF!</v>
      </c>
      <c r="Y23" s="27"/>
    </row>
    <row r="24" spans="1:25" x14ac:dyDescent="0.25">
      <c r="A24" s="178">
        <f>Услуги!A27</f>
        <v>17</v>
      </c>
      <c r="B24" s="179" t="str">
        <f>Услуги!B27</f>
        <v>ОГБУЗ «Мантуровская окружная больница»</v>
      </c>
      <c r="C24" s="147"/>
      <c r="D24" s="114"/>
      <c r="E24" s="114"/>
      <c r="F24" s="119"/>
      <c r="G24" s="132"/>
      <c r="H24" s="28" t="e">
        <f>'Дневной стационар'!#REF!</f>
        <v>#REF!</v>
      </c>
      <c r="I24" s="8" t="e">
        <f>ROUND(('Дневной стационар'!#REF!/9*12),0)</f>
        <v>#REF!</v>
      </c>
      <c r="J24" s="8"/>
      <c r="K24" s="8"/>
      <c r="L24" s="8"/>
      <c r="M24" s="8"/>
      <c r="N24" s="8" t="e">
        <f>'Дневной стационар'!#REF!</f>
        <v>#REF!</v>
      </c>
      <c r="O24" s="8" t="e">
        <f>'Дневной стационар'!#REF!</f>
        <v>#REF!</v>
      </c>
      <c r="P24" s="8">
        <f>'Дневной стационар'!C27</f>
        <v>1500</v>
      </c>
      <c r="Q24" s="8">
        <f>'Дневной стационар'!D27</f>
        <v>0</v>
      </c>
      <c r="R24" s="8"/>
      <c r="S24" s="8"/>
      <c r="T24" s="8"/>
      <c r="U24" s="8">
        <f>'Дневной стационар'!E27</f>
        <v>0</v>
      </c>
      <c r="V24" s="8">
        <f t="shared" si="0"/>
        <v>1500</v>
      </c>
      <c r="W24" s="28" t="e">
        <f t="shared" si="1"/>
        <v>#REF!</v>
      </c>
      <c r="Y24" s="27"/>
    </row>
    <row r="25" spans="1:25" ht="25.5" x14ac:dyDescent="0.25">
      <c r="A25" s="178">
        <f>Услуги!A28</f>
        <v>18</v>
      </c>
      <c r="B25" s="179" t="str">
        <f>Услуги!B28</f>
        <v xml:space="preserve">ОГБУЗ «Шарьинская окружная больница имени Каверина В.Ф.» </v>
      </c>
      <c r="C25" s="147"/>
      <c r="D25" s="114"/>
      <c r="E25" s="118"/>
      <c r="F25" s="152"/>
      <c r="G25" s="136"/>
      <c r="H25" s="28" t="e">
        <f>'Дневной стационар'!#REF!</f>
        <v>#REF!</v>
      </c>
      <c r="I25" s="8" t="e">
        <f>ROUND(('Дневной стационар'!#REF!/9*12),0)</f>
        <v>#REF!</v>
      </c>
      <c r="J25" s="8"/>
      <c r="K25" s="8"/>
      <c r="L25" s="8"/>
      <c r="M25" s="8"/>
      <c r="N25" s="8" t="e">
        <f>'Дневной стационар'!#REF!</f>
        <v>#REF!</v>
      </c>
      <c r="O25" s="8" t="e">
        <f>'Дневной стационар'!#REF!</f>
        <v>#REF!</v>
      </c>
      <c r="P25" s="8">
        <f>'Дневной стационар'!C28</f>
        <v>3250</v>
      </c>
      <c r="Q25" s="8">
        <f>'Дневной стационар'!D28</f>
        <v>250</v>
      </c>
      <c r="R25" s="8"/>
      <c r="S25" s="8"/>
      <c r="T25" s="8"/>
      <c r="U25" s="8">
        <f>'Дневной стационар'!E28</f>
        <v>0</v>
      </c>
      <c r="V25" s="8">
        <f t="shared" si="0"/>
        <v>3000</v>
      </c>
      <c r="W25" s="28" t="e">
        <f t="shared" si="1"/>
        <v>#REF!</v>
      </c>
      <c r="Y25" s="27"/>
    </row>
    <row r="26" spans="1:25" ht="25.5" x14ac:dyDescent="0.25">
      <c r="A26" s="178">
        <f>Услуги!A29</f>
        <v>19</v>
      </c>
      <c r="B26" s="179" t="str">
        <f>Услуги!B29</f>
        <v xml:space="preserve">ОГБУЗ «Антроповская центральная районная больница» </v>
      </c>
      <c r="C26" s="147"/>
      <c r="D26" s="114"/>
      <c r="E26" s="113"/>
      <c r="F26" s="149"/>
      <c r="G26" s="133"/>
      <c r="H26" s="28" t="e">
        <f>'Дневной стационар'!#REF!</f>
        <v>#REF!</v>
      </c>
      <c r="I26" s="8" t="e">
        <f>ROUND(('Дневной стационар'!#REF!/9*12),0)</f>
        <v>#REF!</v>
      </c>
      <c r="J26" s="8"/>
      <c r="K26" s="8"/>
      <c r="L26" s="8"/>
      <c r="M26" s="8"/>
      <c r="N26" s="8" t="e">
        <f>'Дневной стационар'!#REF!</f>
        <v>#REF!</v>
      </c>
      <c r="O26" s="8" t="e">
        <f>'Дневной стационар'!#REF!</f>
        <v>#REF!</v>
      </c>
      <c r="P26" s="8">
        <f>'Дневной стационар'!C29</f>
        <v>300</v>
      </c>
      <c r="Q26" s="8">
        <f>'Дневной стационар'!D29</f>
        <v>0</v>
      </c>
      <c r="R26" s="8"/>
      <c r="S26" s="8"/>
      <c r="T26" s="8"/>
      <c r="U26" s="8">
        <f>'Дневной стационар'!E29</f>
        <v>0</v>
      </c>
      <c r="V26" s="8">
        <f t="shared" si="0"/>
        <v>300</v>
      </c>
      <c r="W26" s="28" t="e">
        <f t="shared" si="1"/>
        <v>#REF!</v>
      </c>
      <c r="Y26" s="27"/>
    </row>
    <row r="27" spans="1:25" x14ac:dyDescent="0.25">
      <c r="A27" s="178">
        <f>Услуги!A30</f>
        <v>20</v>
      </c>
      <c r="B27" s="179" t="str">
        <f>Услуги!B30</f>
        <v xml:space="preserve">ОГБУЗ «Вохомская межрайонная больница» </v>
      </c>
      <c r="C27" s="147"/>
      <c r="D27" s="114"/>
      <c r="E27" s="117"/>
      <c r="F27" s="151"/>
      <c r="G27" s="135"/>
      <c r="H27" s="28" t="e">
        <f>'Дневной стационар'!#REF!</f>
        <v>#REF!</v>
      </c>
      <c r="I27" s="8" t="e">
        <f>ROUND(('Дневной стационар'!#REF!/9*12),0)</f>
        <v>#REF!</v>
      </c>
      <c r="J27" s="8"/>
      <c r="K27" s="8"/>
      <c r="L27" s="8"/>
      <c r="M27" s="8"/>
      <c r="N27" s="8" t="e">
        <f>'Дневной стационар'!#REF!</f>
        <v>#REF!</v>
      </c>
      <c r="O27" s="8" t="e">
        <f>'Дневной стационар'!#REF!</f>
        <v>#REF!</v>
      </c>
      <c r="P27" s="8">
        <f>'Дневной стационар'!C30</f>
        <v>2000</v>
      </c>
      <c r="Q27" s="8">
        <f>'Дневной стационар'!D30</f>
        <v>0</v>
      </c>
      <c r="R27" s="8"/>
      <c r="S27" s="8"/>
      <c r="T27" s="8"/>
      <c r="U27" s="8">
        <f>'Дневной стационар'!E30</f>
        <v>0</v>
      </c>
      <c r="V27" s="8">
        <f t="shared" si="0"/>
        <v>2000</v>
      </c>
      <c r="W27" s="28" t="e">
        <f t="shared" si="1"/>
        <v>#REF!</v>
      </c>
      <c r="Y27" s="27"/>
    </row>
    <row r="28" spans="1:25" x14ac:dyDescent="0.25">
      <c r="A28" s="178">
        <f>Услуги!A31</f>
        <v>21</v>
      </c>
      <c r="B28" s="179" t="str">
        <f>Услуги!B31</f>
        <v xml:space="preserve">ОГБУЗ «Кадыйская районная больница» </v>
      </c>
      <c r="C28" s="147"/>
      <c r="D28" s="114"/>
      <c r="E28" s="117"/>
      <c r="F28" s="151"/>
      <c r="G28" s="135"/>
      <c r="H28" s="28" t="e">
        <f>'Дневной стационар'!#REF!</f>
        <v>#REF!</v>
      </c>
      <c r="I28" s="8" t="e">
        <f>ROUND(('Дневной стационар'!#REF!/9*12),0)</f>
        <v>#REF!</v>
      </c>
      <c r="J28" s="8"/>
      <c r="K28" s="8"/>
      <c r="L28" s="8"/>
      <c r="M28" s="8"/>
      <c r="N28" s="8" t="e">
        <f>'Дневной стационар'!#REF!</f>
        <v>#REF!</v>
      </c>
      <c r="O28" s="8" t="e">
        <f>'Дневной стационар'!#REF!</f>
        <v>#REF!</v>
      </c>
      <c r="P28" s="8">
        <f>'Дневной стационар'!C31</f>
        <v>356</v>
      </c>
      <c r="Q28" s="8">
        <f>'Дневной стационар'!D31</f>
        <v>0</v>
      </c>
      <c r="R28" s="8"/>
      <c r="S28" s="8"/>
      <c r="T28" s="8"/>
      <c r="U28" s="8">
        <f>'Дневной стационар'!E31</f>
        <v>0</v>
      </c>
      <c r="V28" s="8">
        <f t="shared" si="0"/>
        <v>356</v>
      </c>
      <c r="W28" s="28" t="e">
        <f t="shared" si="1"/>
        <v>#REF!</v>
      </c>
      <c r="Y28" s="27"/>
    </row>
    <row r="29" spans="1:25" x14ac:dyDescent="0.25">
      <c r="A29" s="178">
        <f>Услуги!A32</f>
        <v>22</v>
      </c>
      <c r="B29" s="179" t="str">
        <f>Услуги!B32</f>
        <v xml:space="preserve">ОГБУЗ «Кологривская районная больница» </v>
      </c>
      <c r="C29" s="147"/>
      <c r="D29" s="114"/>
      <c r="E29" s="114"/>
      <c r="F29" s="119"/>
      <c r="G29" s="132"/>
      <c r="H29" s="28" t="e">
        <f>'Дневной стационар'!#REF!</f>
        <v>#REF!</v>
      </c>
      <c r="I29" s="8" t="e">
        <f>ROUND(('Дневной стационар'!#REF!/9*12),0)</f>
        <v>#REF!</v>
      </c>
      <c r="J29" s="8"/>
      <c r="K29" s="8"/>
      <c r="L29" s="8"/>
      <c r="M29" s="8"/>
      <c r="N29" s="8" t="e">
        <f>'Дневной стационар'!#REF!</f>
        <v>#REF!</v>
      </c>
      <c r="O29" s="8" t="e">
        <f>'Дневной стационар'!#REF!</f>
        <v>#REF!</v>
      </c>
      <c r="P29" s="8">
        <f>'Дневной стационар'!C32</f>
        <v>200</v>
      </c>
      <c r="Q29" s="8">
        <f>'Дневной стационар'!D32</f>
        <v>0</v>
      </c>
      <c r="R29" s="8"/>
      <c r="S29" s="8"/>
      <c r="T29" s="8"/>
      <c r="U29" s="8">
        <f>'Дневной стационар'!E32</f>
        <v>0</v>
      </c>
      <c r="V29" s="8">
        <f t="shared" si="0"/>
        <v>200</v>
      </c>
      <c r="W29" s="28" t="e">
        <f t="shared" si="1"/>
        <v>#REF!</v>
      </c>
      <c r="Y29" s="27"/>
    </row>
    <row r="30" spans="1:25" x14ac:dyDescent="0.25">
      <c r="A30" s="178">
        <f>Услуги!A33</f>
        <v>23</v>
      </c>
      <c r="B30" s="179" t="str">
        <f>Услуги!B33</f>
        <v>ОГБУЗ «Красносельская районная больница»</v>
      </c>
      <c r="C30" s="147"/>
      <c r="D30" s="114"/>
      <c r="E30" s="117"/>
      <c r="F30" s="151"/>
      <c r="G30" s="135"/>
      <c r="H30" s="28" t="e">
        <f>'Дневной стационар'!#REF!</f>
        <v>#REF!</v>
      </c>
      <c r="I30" s="8" t="e">
        <f>ROUND(('Дневной стационар'!#REF!/9*12),0)</f>
        <v>#REF!</v>
      </c>
      <c r="J30" s="8"/>
      <c r="K30" s="8"/>
      <c r="L30" s="8"/>
      <c r="M30" s="8"/>
      <c r="N30" s="8" t="e">
        <f>'Дневной стационар'!#REF!</f>
        <v>#REF!</v>
      </c>
      <c r="O30" s="8" t="e">
        <f>'Дневной стационар'!#REF!</f>
        <v>#REF!</v>
      </c>
      <c r="P30" s="8">
        <f>'Дневной стационар'!C33</f>
        <v>531</v>
      </c>
      <c r="Q30" s="8">
        <f>'Дневной стационар'!D33</f>
        <v>0</v>
      </c>
      <c r="R30" s="8"/>
      <c r="S30" s="8"/>
      <c r="T30" s="8"/>
      <c r="U30" s="8">
        <f>'Дневной стационар'!E33</f>
        <v>0</v>
      </c>
      <c r="V30" s="8">
        <f t="shared" si="0"/>
        <v>531</v>
      </c>
      <c r="W30" s="28" t="e">
        <f t="shared" si="1"/>
        <v>#REF!</v>
      </c>
      <c r="Y30" s="27"/>
    </row>
    <row r="31" spans="1:25" x14ac:dyDescent="0.25">
      <c r="A31" s="178">
        <f>Услуги!A34</f>
        <v>24</v>
      </c>
      <c r="B31" s="179" t="str">
        <f>Услуги!B34</f>
        <v xml:space="preserve">ОГБУЗ «Макарьевская районная больница» </v>
      </c>
      <c r="C31" s="147"/>
      <c r="D31" s="114"/>
      <c r="E31" s="111"/>
      <c r="F31" s="146"/>
      <c r="G31" s="131"/>
      <c r="H31" s="28" t="e">
        <f>'Дневной стационар'!#REF!</f>
        <v>#REF!</v>
      </c>
      <c r="I31" s="8" t="e">
        <f>ROUND(('Дневной стационар'!#REF!/9*12),0)</f>
        <v>#REF!</v>
      </c>
      <c r="J31" s="8"/>
      <c r="K31" s="8"/>
      <c r="L31" s="8"/>
      <c r="M31" s="8"/>
      <c r="N31" s="8" t="e">
        <f>'Дневной стационар'!#REF!</f>
        <v>#REF!</v>
      </c>
      <c r="O31" s="8" t="e">
        <f>'Дневной стационар'!#REF!</f>
        <v>#REF!</v>
      </c>
      <c r="P31" s="8">
        <f>'Дневной стационар'!C34</f>
        <v>700</v>
      </c>
      <c r="Q31" s="8">
        <f>'Дневной стационар'!D34</f>
        <v>0</v>
      </c>
      <c r="R31" s="8"/>
      <c r="S31" s="8"/>
      <c r="T31" s="8"/>
      <c r="U31" s="8">
        <f>'Дневной стационар'!E34</f>
        <v>0</v>
      </c>
      <c r="V31" s="8">
        <f t="shared" si="0"/>
        <v>700</v>
      </c>
      <c r="W31" s="28" t="e">
        <f t="shared" si="1"/>
        <v>#REF!</v>
      </c>
      <c r="Y31" s="27"/>
    </row>
    <row r="32" spans="1:25" x14ac:dyDescent="0.25">
      <c r="A32" s="178">
        <f>Услуги!A35</f>
        <v>25</v>
      </c>
      <c r="B32" s="179" t="str">
        <f>Услуги!B35</f>
        <v xml:space="preserve">ОГБУЗ «Нейская районная больница» </v>
      </c>
      <c r="C32" s="147"/>
      <c r="D32" s="114"/>
      <c r="E32" s="117"/>
      <c r="F32" s="151"/>
      <c r="G32" s="135"/>
      <c r="H32" s="28" t="e">
        <f>'Дневной стационар'!#REF!</f>
        <v>#REF!</v>
      </c>
      <c r="I32" s="8" t="e">
        <f>ROUND(('Дневной стационар'!#REF!/9*12),0)</f>
        <v>#REF!</v>
      </c>
      <c r="J32" s="8"/>
      <c r="K32" s="8"/>
      <c r="L32" s="8"/>
      <c r="M32" s="8"/>
      <c r="N32" s="8" t="e">
        <f>'Дневной стационар'!#REF!</f>
        <v>#REF!</v>
      </c>
      <c r="O32" s="8" t="e">
        <f>'Дневной стационар'!#REF!</f>
        <v>#REF!</v>
      </c>
      <c r="P32" s="8">
        <f>'Дневной стационар'!C35</f>
        <v>800</v>
      </c>
      <c r="Q32" s="8">
        <f>'Дневной стационар'!D35</f>
        <v>0</v>
      </c>
      <c r="R32" s="8"/>
      <c r="S32" s="8"/>
      <c r="T32" s="8"/>
      <c r="U32" s="8">
        <f>'Дневной стационар'!E35</f>
        <v>0</v>
      </c>
      <c r="V32" s="8">
        <f t="shared" si="0"/>
        <v>800</v>
      </c>
      <c r="W32" s="28" t="e">
        <f t="shared" si="1"/>
        <v>#REF!</v>
      </c>
      <c r="Y32" s="27"/>
    </row>
    <row r="33" spans="1:25" x14ac:dyDescent="0.25">
      <c r="A33" s="178">
        <f>Услуги!A36</f>
        <v>26</v>
      </c>
      <c r="B33" s="179" t="str">
        <f>Услуги!B36</f>
        <v xml:space="preserve">ОГБУЗ «Нерехтская центральная районная больница» </v>
      </c>
      <c r="C33" s="147"/>
      <c r="D33" s="114"/>
      <c r="E33" s="117"/>
      <c r="F33" s="151"/>
      <c r="G33" s="135"/>
      <c r="H33" s="28" t="e">
        <f>'Дневной стационар'!#REF!</f>
        <v>#REF!</v>
      </c>
      <c r="I33" s="8" t="e">
        <f>ROUND(('Дневной стационар'!#REF!/9*12),0)</f>
        <v>#REF!</v>
      </c>
      <c r="J33" s="8"/>
      <c r="K33" s="8"/>
      <c r="L33" s="8"/>
      <c r="M33" s="8"/>
      <c r="N33" s="8" t="e">
        <f>'Дневной стационар'!#REF!</f>
        <v>#REF!</v>
      </c>
      <c r="O33" s="8" t="e">
        <f>'Дневной стационар'!#REF!</f>
        <v>#REF!</v>
      </c>
      <c r="P33" s="8">
        <f>'Дневной стационар'!C36</f>
        <v>1700</v>
      </c>
      <c r="Q33" s="8">
        <f>'Дневной стационар'!D36</f>
        <v>0</v>
      </c>
      <c r="R33" s="8"/>
      <c r="S33" s="8"/>
      <c r="T33" s="8"/>
      <c r="U33" s="8">
        <f>'Дневной стационар'!E36</f>
        <v>0</v>
      </c>
      <c r="V33" s="8">
        <f t="shared" si="0"/>
        <v>1700</v>
      </c>
      <c r="W33" s="28" t="e">
        <f t="shared" si="1"/>
        <v>#REF!</v>
      </c>
      <c r="Y33" s="27"/>
    </row>
    <row r="34" spans="1:25" x14ac:dyDescent="0.25">
      <c r="A34" s="178">
        <f>Услуги!A37</f>
        <v>27</v>
      </c>
      <c r="B34" s="179" t="str">
        <f>Услуги!B37</f>
        <v xml:space="preserve">ОГБУЗ «Стоматологическая поликлиника г. Нерехты» </v>
      </c>
      <c r="C34" s="147"/>
      <c r="D34" s="114"/>
      <c r="E34" s="111"/>
      <c r="F34" s="146"/>
      <c r="G34" s="131"/>
      <c r="H34" s="28" t="e">
        <f>'Дневной стационар'!#REF!</f>
        <v>#REF!</v>
      </c>
      <c r="I34" s="8" t="e">
        <f>ROUND(('Дневной стационар'!#REF!/9*12),0)</f>
        <v>#REF!</v>
      </c>
      <c r="J34" s="8"/>
      <c r="K34" s="8"/>
      <c r="L34" s="8"/>
      <c r="M34" s="8"/>
      <c r="N34" s="8" t="e">
        <f>'Дневной стационар'!#REF!</f>
        <v>#REF!</v>
      </c>
      <c r="O34" s="8" t="e">
        <f>'Дневной стационар'!#REF!</f>
        <v>#REF!</v>
      </c>
      <c r="P34" s="8">
        <f>'Дневной стационар'!C37</f>
        <v>0</v>
      </c>
      <c r="Q34" s="8">
        <f>'Дневной стационар'!D37</f>
        <v>0</v>
      </c>
      <c r="R34" s="8"/>
      <c r="S34" s="8"/>
      <c r="T34" s="8"/>
      <c r="U34" s="8">
        <f>'Дневной стационар'!E37</f>
        <v>0</v>
      </c>
      <c r="V34" s="8">
        <f t="shared" si="0"/>
        <v>0</v>
      </c>
      <c r="W34" s="28" t="e">
        <f t="shared" si="1"/>
        <v>#REF!</v>
      </c>
      <c r="Y34" s="27"/>
    </row>
    <row r="35" spans="1:25" x14ac:dyDescent="0.25">
      <c r="A35" s="178">
        <f>Услуги!A38</f>
        <v>28</v>
      </c>
      <c r="B35" s="179" t="str">
        <f>Услуги!B38</f>
        <v xml:space="preserve">ОГБУЗ «Островская районная больница» </v>
      </c>
      <c r="C35" s="147"/>
      <c r="D35" s="114"/>
      <c r="E35" s="69"/>
      <c r="F35" s="9"/>
      <c r="G35" s="10"/>
      <c r="H35" s="28" t="e">
        <f>'Дневной стационар'!#REF!</f>
        <v>#REF!</v>
      </c>
      <c r="I35" s="8" t="e">
        <f>ROUND(('Дневной стационар'!#REF!/9*12),0)</f>
        <v>#REF!</v>
      </c>
      <c r="J35" s="8"/>
      <c r="K35" s="8"/>
      <c r="L35" s="8"/>
      <c r="M35" s="8"/>
      <c r="N35" s="8" t="e">
        <f>'Дневной стационар'!#REF!</f>
        <v>#REF!</v>
      </c>
      <c r="O35" s="8" t="e">
        <f>'Дневной стационар'!#REF!</f>
        <v>#REF!</v>
      </c>
      <c r="P35" s="8">
        <f>'Дневной стационар'!C38</f>
        <v>400</v>
      </c>
      <c r="Q35" s="8">
        <f>'Дневной стационар'!D38</f>
        <v>0</v>
      </c>
      <c r="R35" s="8"/>
      <c r="S35" s="8"/>
      <c r="T35" s="8"/>
      <c r="U35" s="8">
        <f>'Дневной стационар'!E38</f>
        <v>0</v>
      </c>
      <c r="V35" s="8">
        <f t="shared" si="0"/>
        <v>400</v>
      </c>
      <c r="W35" s="28" t="e">
        <f t="shared" si="1"/>
        <v>#REF!</v>
      </c>
      <c r="Y35" s="27"/>
    </row>
    <row r="36" spans="1:25" x14ac:dyDescent="0.25">
      <c r="A36" s="178">
        <f>Услуги!A39</f>
        <v>29</v>
      </c>
      <c r="B36" s="179" t="str">
        <f>Услуги!B39</f>
        <v xml:space="preserve">ОГБУЗ «Парфеньевская районная больница» </v>
      </c>
      <c r="C36" s="147"/>
      <c r="D36" s="114"/>
      <c r="E36" s="117"/>
      <c r="F36" s="151"/>
      <c r="G36" s="135"/>
      <c r="H36" s="28" t="e">
        <f>'Дневной стационар'!#REF!</f>
        <v>#REF!</v>
      </c>
      <c r="I36" s="8" t="e">
        <f>ROUND(('Дневной стационар'!#REF!/9*12),0)</f>
        <v>#REF!</v>
      </c>
      <c r="J36" s="8"/>
      <c r="K36" s="8"/>
      <c r="L36" s="8"/>
      <c r="M36" s="8"/>
      <c r="N36" s="8" t="e">
        <f>'Дневной стационар'!#REF!</f>
        <v>#REF!</v>
      </c>
      <c r="O36" s="8" t="e">
        <f>'Дневной стационар'!#REF!</f>
        <v>#REF!</v>
      </c>
      <c r="P36" s="8">
        <f>'Дневной стационар'!C39</f>
        <v>300</v>
      </c>
      <c r="Q36" s="8">
        <f>'Дневной стационар'!D39</f>
        <v>0</v>
      </c>
      <c r="R36" s="8"/>
      <c r="S36" s="8"/>
      <c r="T36" s="8"/>
      <c r="U36" s="8">
        <f>'Дневной стационар'!E39</f>
        <v>0</v>
      </c>
      <c r="V36" s="8">
        <f t="shared" si="0"/>
        <v>300</v>
      </c>
      <c r="W36" s="28" t="e">
        <f t="shared" si="1"/>
        <v>#REF!</v>
      </c>
      <c r="Y36" s="27"/>
    </row>
    <row r="37" spans="1:25" x14ac:dyDescent="0.25">
      <c r="A37" s="178">
        <f>Услуги!A40</f>
        <v>30</v>
      </c>
      <c r="B37" s="179" t="str">
        <f>Услуги!B40</f>
        <v xml:space="preserve">ОГБУЗ «Солигаличская районная больница» </v>
      </c>
      <c r="C37" s="147"/>
      <c r="D37" s="114"/>
      <c r="E37" s="117"/>
      <c r="F37" s="151"/>
      <c r="G37" s="135"/>
      <c r="H37" s="28" t="e">
        <f>'Дневной стационар'!#REF!</f>
        <v>#REF!</v>
      </c>
      <c r="I37" s="8" t="e">
        <f>ROUND(('Дневной стационар'!#REF!/9*12),0)</f>
        <v>#REF!</v>
      </c>
      <c r="J37" s="8"/>
      <c r="K37" s="8"/>
      <c r="L37" s="8"/>
      <c r="M37" s="8"/>
      <c r="N37" s="8" t="e">
        <f>'Дневной стационар'!#REF!</f>
        <v>#REF!</v>
      </c>
      <c r="O37" s="8" t="e">
        <f>'Дневной стационар'!#REF!</f>
        <v>#REF!</v>
      </c>
      <c r="P37" s="8">
        <f>'Дневной стационар'!C40</f>
        <v>400</v>
      </c>
      <c r="Q37" s="8">
        <f>'Дневной стационар'!D40</f>
        <v>0</v>
      </c>
      <c r="R37" s="8"/>
      <c r="S37" s="8"/>
      <c r="T37" s="8"/>
      <c r="U37" s="8">
        <f>'Дневной стационар'!E40</f>
        <v>0</v>
      </c>
      <c r="V37" s="8">
        <f t="shared" si="0"/>
        <v>400</v>
      </c>
      <c r="W37" s="28" t="e">
        <f t="shared" si="1"/>
        <v>#REF!</v>
      </c>
      <c r="Y37" s="27"/>
    </row>
    <row r="38" spans="1:25" x14ac:dyDescent="0.25">
      <c r="A38" s="178">
        <f>Услуги!A41</f>
        <v>31</v>
      </c>
      <c r="B38" s="179" t="str">
        <f>Услуги!B41</f>
        <v>ОГБУЗ «Судиславская районная больница»</v>
      </c>
      <c r="C38" s="147"/>
      <c r="D38" s="114"/>
      <c r="E38" s="117"/>
      <c r="F38" s="151"/>
      <c r="G38" s="135"/>
      <c r="H38" s="28" t="e">
        <f>'Дневной стационар'!#REF!</f>
        <v>#REF!</v>
      </c>
      <c r="I38" s="8" t="e">
        <f>ROUND(('Дневной стационар'!#REF!/9*12),0)</f>
        <v>#REF!</v>
      </c>
      <c r="J38" s="8"/>
      <c r="K38" s="8"/>
      <c r="L38" s="8"/>
      <c r="M38" s="8"/>
      <c r="N38" s="8" t="e">
        <f>'Дневной стационар'!#REF!</f>
        <v>#REF!</v>
      </c>
      <c r="O38" s="8" t="e">
        <f>'Дневной стационар'!#REF!</f>
        <v>#REF!</v>
      </c>
      <c r="P38" s="8">
        <f>'Дневной стационар'!C41</f>
        <v>813</v>
      </c>
      <c r="Q38" s="8">
        <f>'Дневной стационар'!D41</f>
        <v>0</v>
      </c>
      <c r="R38" s="8"/>
      <c r="S38" s="8"/>
      <c r="T38" s="8"/>
      <c r="U38" s="8">
        <f>'Дневной стационар'!E41</f>
        <v>0</v>
      </c>
      <c r="V38" s="8">
        <f t="shared" si="0"/>
        <v>813</v>
      </c>
      <c r="W38" s="28" t="e">
        <f t="shared" si="1"/>
        <v>#REF!</v>
      </c>
      <c r="Y38" s="27"/>
    </row>
    <row r="39" spans="1:25" s="65" customFormat="1" x14ac:dyDescent="0.25">
      <c r="A39" s="178">
        <f>Услуги!A42</f>
        <v>32</v>
      </c>
      <c r="B39" s="179" t="str">
        <f>Услуги!B42</f>
        <v>ОГБУЗ «Сусанинская районная больница»</v>
      </c>
      <c r="C39" s="147"/>
      <c r="D39" s="114"/>
      <c r="E39" s="117"/>
      <c r="F39" s="151"/>
      <c r="G39" s="135"/>
      <c r="H39" s="28" t="e">
        <f>'Дневной стационар'!#REF!</f>
        <v>#REF!</v>
      </c>
      <c r="I39" s="8" t="e">
        <f>ROUND(('Дневной стационар'!#REF!/9*12),0)</f>
        <v>#REF!</v>
      </c>
      <c r="J39" s="63"/>
      <c r="K39" s="63"/>
      <c r="L39" s="63"/>
      <c r="M39" s="63"/>
      <c r="N39" s="8" t="e">
        <f>'Дневной стационар'!#REF!</f>
        <v>#REF!</v>
      </c>
      <c r="O39" s="8" t="e">
        <f>'Дневной стационар'!#REF!</f>
        <v>#REF!</v>
      </c>
      <c r="P39" s="8">
        <f>'Дневной стационар'!C42</f>
        <v>305</v>
      </c>
      <c r="Q39" s="8">
        <f>'Дневной стационар'!D42</f>
        <v>0</v>
      </c>
      <c r="R39" s="63"/>
      <c r="S39" s="63"/>
      <c r="T39" s="63"/>
      <c r="U39" s="8">
        <f>'Дневной стационар'!E42</f>
        <v>0</v>
      </c>
      <c r="V39" s="8">
        <f t="shared" si="0"/>
        <v>305</v>
      </c>
      <c r="W39" s="28" t="e">
        <f t="shared" si="1"/>
        <v>#REF!</v>
      </c>
      <c r="Y39" s="106"/>
    </row>
    <row r="40" spans="1:25" ht="25.5" x14ac:dyDescent="0.25">
      <c r="A40" s="178">
        <f>Услуги!A43</f>
        <v>33</v>
      </c>
      <c r="B40" s="179" t="str">
        <f>Услуги!B43</f>
        <v xml:space="preserve">ОГБУЗ «Чухломская центральная районная больница» </v>
      </c>
      <c r="C40" s="147"/>
      <c r="D40" s="114"/>
      <c r="E40" s="117"/>
      <c r="F40" s="151"/>
      <c r="G40" s="135"/>
      <c r="H40" s="28" t="e">
        <f>'Дневной стационар'!#REF!</f>
        <v>#REF!</v>
      </c>
      <c r="I40" s="8" t="e">
        <f>ROUND(('Дневной стационар'!#REF!/9*12),0)</f>
        <v>#REF!</v>
      </c>
      <c r="J40" s="8"/>
      <c r="K40" s="8"/>
      <c r="L40" s="8"/>
      <c r="M40" s="8"/>
      <c r="N40" s="8" t="e">
        <f>'Дневной стационар'!#REF!</f>
        <v>#REF!</v>
      </c>
      <c r="O40" s="8" t="e">
        <f>'Дневной стационар'!#REF!</f>
        <v>#REF!</v>
      </c>
      <c r="P40" s="8">
        <f>'Дневной стационар'!C43</f>
        <v>200</v>
      </c>
      <c r="Q40" s="8">
        <f>'Дневной стационар'!D43</f>
        <v>0</v>
      </c>
      <c r="R40" s="8"/>
      <c r="S40" s="8"/>
      <c r="T40" s="8"/>
      <c r="U40" s="8">
        <f>'Дневной стационар'!E43</f>
        <v>0</v>
      </c>
      <c r="V40" s="8">
        <f t="shared" si="0"/>
        <v>200</v>
      </c>
      <c r="W40" s="28" t="e">
        <f t="shared" si="1"/>
        <v>#REF!</v>
      </c>
      <c r="Y40" s="27"/>
    </row>
    <row r="41" spans="1:25" x14ac:dyDescent="0.25">
      <c r="A41" s="178">
        <f>Услуги!A44</f>
        <v>34</v>
      </c>
      <c r="B41" s="179" t="str">
        <f>Услуги!B44</f>
        <v>ФКУЗ «МСЧ МВД РФ по Костромской области»</v>
      </c>
      <c r="C41" s="147"/>
      <c r="D41" s="114"/>
      <c r="E41" s="69"/>
      <c r="F41" s="9"/>
      <c r="G41" s="10"/>
      <c r="H41" s="28" t="e">
        <f>'Дневной стационар'!#REF!</f>
        <v>#REF!</v>
      </c>
      <c r="I41" s="8" t="e">
        <f>ROUND(('Дневной стационар'!#REF!/9*12),0)</f>
        <v>#REF!</v>
      </c>
      <c r="J41" s="8"/>
      <c r="K41" s="8"/>
      <c r="L41" s="8"/>
      <c r="M41" s="8"/>
      <c r="N41" s="8" t="e">
        <f>'Дневной стационар'!#REF!</f>
        <v>#REF!</v>
      </c>
      <c r="O41" s="8" t="e">
        <f>'Дневной стационар'!#REF!</f>
        <v>#REF!</v>
      </c>
      <c r="P41" s="8">
        <f>'Дневной стационар'!C44</f>
        <v>0</v>
      </c>
      <c r="Q41" s="8">
        <f>'Дневной стационар'!D44</f>
        <v>0</v>
      </c>
      <c r="R41" s="8"/>
      <c r="S41" s="8"/>
      <c r="T41" s="8"/>
      <c r="U41" s="8">
        <f>'Дневной стационар'!E44</f>
        <v>0</v>
      </c>
      <c r="V41" s="8">
        <f t="shared" si="0"/>
        <v>0</v>
      </c>
      <c r="W41" s="28" t="e">
        <f t="shared" si="1"/>
        <v>#REF!</v>
      </c>
      <c r="Y41" s="27"/>
    </row>
    <row r="42" spans="1:25" x14ac:dyDescent="0.25">
      <c r="A42" s="178">
        <f>Услуги!A45</f>
        <v>35</v>
      </c>
      <c r="B42" s="179" t="str">
        <f>Услуги!B45</f>
        <v>ЧУЗ «Поликлиника «РЖД-Медицина» города Буй«»</v>
      </c>
      <c r="C42" s="147"/>
      <c r="D42" s="114"/>
      <c r="E42" s="69"/>
      <c r="F42" s="9"/>
      <c r="G42" s="10"/>
      <c r="H42" s="28" t="e">
        <f>'Дневной стационар'!#REF!</f>
        <v>#REF!</v>
      </c>
      <c r="I42" s="8" t="e">
        <f>ROUND(('Дневной стационар'!#REF!/9*12),0)</f>
        <v>#REF!</v>
      </c>
      <c r="J42" s="8"/>
      <c r="K42" s="8"/>
      <c r="L42" s="8"/>
      <c r="M42" s="8"/>
      <c r="N42" s="8" t="e">
        <f>'Дневной стационар'!#REF!</f>
        <v>#REF!</v>
      </c>
      <c r="O42" s="8" t="e">
        <f>'Дневной стационар'!#REF!</f>
        <v>#REF!</v>
      </c>
      <c r="P42" s="8">
        <f>'Дневной стационар'!C45</f>
        <v>470</v>
      </c>
      <c r="Q42" s="8">
        <f>'Дневной стационар'!D45</f>
        <v>0</v>
      </c>
      <c r="R42" s="8"/>
      <c r="S42" s="8"/>
      <c r="T42" s="8"/>
      <c r="U42" s="8">
        <f>'Дневной стационар'!E45</f>
        <v>0</v>
      </c>
      <c r="V42" s="8">
        <f t="shared" si="0"/>
        <v>470</v>
      </c>
      <c r="W42" s="28" t="e">
        <f t="shared" si="1"/>
        <v>#REF!</v>
      </c>
      <c r="Y42" s="27"/>
    </row>
    <row r="43" spans="1:25" ht="25.5" x14ac:dyDescent="0.25">
      <c r="A43" s="178">
        <f>Услуги!A46</f>
        <v>36</v>
      </c>
      <c r="B43" s="179" t="str">
        <f>Услуги!B46</f>
        <v>ЧУЗ «Поликлиника «РЖД-Медицина» города Шарья«»</v>
      </c>
      <c r="C43" s="147"/>
      <c r="D43" s="114"/>
      <c r="E43" s="114"/>
      <c r="F43" s="119"/>
      <c r="G43" s="132"/>
      <c r="H43" s="28" t="e">
        <f>'Дневной стационар'!#REF!</f>
        <v>#REF!</v>
      </c>
      <c r="I43" s="8" t="e">
        <f>ROUND(('Дневной стационар'!#REF!/9*12),0)</f>
        <v>#REF!</v>
      </c>
      <c r="J43" s="8"/>
      <c r="K43" s="8"/>
      <c r="L43" s="8"/>
      <c r="M43" s="8"/>
      <c r="N43" s="8" t="e">
        <f>'Дневной стационар'!#REF!</f>
        <v>#REF!</v>
      </c>
      <c r="O43" s="8" t="e">
        <f>'Дневной стационар'!#REF!</f>
        <v>#REF!</v>
      </c>
      <c r="P43" s="8">
        <f>'Дневной стационар'!C46</f>
        <v>400</v>
      </c>
      <c r="Q43" s="8">
        <f>'Дневной стационар'!D46</f>
        <v>0</v>
      </c>
      <c r="R43" s="8"/>
      <c r="S43" s="8"/>
      <c r="T43" s="8"/>
      <c r="U43" s="8">
        <f>'Дневной стационар'!E46</f>
        <v>0</v>
      </c>
      <c r="V43" s="8">
        <f t="shared" si="0"/>
        <v>400</v>
      </c>
      <c r="W43" s="28" t="e">
        <f t="shared" si="1"/>
        <v>#REF!</v>
      </c>
      <c r="Y43" s="27"/>
    </row>
    <row r="44" spans="1:25" x14ac:dyDescent="0.25">
      <c r="A44" s="178">
        <f>Услуги!A47</f>
        <v>37</v>
      </c>
      <c r="B44" s="179" t="str">
        <f>Услуги!B47</f>
        <v>ЧУ «Клиника Медекс Кострома»</v>
      </c>
      <c r="C44" s="147"/>
      <c r="D44" s="114"/>
      <c r="E44" s="148"/>
      <c r="F44" s="146"/>
      <c r="G44" s="131"/>
      <c r="H44" s="28" t="e">
        <f>'Дневной стационар'!#REF!</f>
        <v>#REF!</v>
      </c>
      <c r="I44" s="8" t="e">
        <f>ROUND(('Дневной стационар'!#REF!/9*12),0)</f>
        <v>#REF!</v>
      </c>
      <c r="J44" s="8"/>
      <c r="K44" s="8"/>
      <c r="L44" s="8"/>
      <c r="M44" s="8"/>
      <c r="N44" s="8" t="e">
        <f>'Дневной стационар'!#REF!</f>
        <v>#REF!</v>
      </c>
      <c r="O44" s="8" t="e">
        <f>'Дневной стационар'!#REF!</f>
        <v>#REF!</v>
      </c>
      <c r="P44" s="8">
        <f>'Дневной стационар'!C47</f>
        <v>600</v>
      </c>
      <c r="Q44" s="8">
        <f>'Дневной стационар'!D47</f>
        <v>0</v>
      </c>
      <c r="R44" s="8"/>
      <c r="S44" s="8"/>
      <c r="T44" s="8"/>
      <c r="U44" s="8">
        <f>'Дневной стационар'!E47</f>
        <v>0</v>
      </c>
      <c r="V44" s="8">
        <f t="shared" si="0"/>
        <v>600</v>
      </c>
      <c r="W44" s="28" t="e">
        <f t="shared" si="1"/>
        <v>#REF!</v>
      </c>
      <c r="Y44" s="27"/>
    </row>
    <row r="45" spans="1:25" x14ac:dyDescent="0.25">
      <c r="A45" s="178">
        <f>Услуги!A48</f>
        <v>38</v>
      </c>
      <c r="B45" s="179" t="str">
        <f>Услуги!B48</f>
        <v>МЧУ ДПО «Нефросовет»</v>
      </c>
      <c r="C45" s="147"/>
      <c r="D45" s="114"/>
      <c r="E45" s="111"/>
      <c r="F45" s="146"/>
      <c r="G45" s="131"/>
      <c r="H45" s="28" t="e">
        <f>'Дневной стационар'!#REF!</f>
        <v>#REF!</v>
      </c>
      <c r="I45" s="8" t="e">
        <f>ROUND(('Дневной стационар'!#REF!/9*12),0)</f>
        <v>#REF!</v>
      </c>
      <c r="J45" s="8"/>
      <c r="K45" s="8"/>
      <c r="L45" s="8"/>
      <c r="M45" s="8"/>
      <c r="N45" s="8" t="e">
        <f>'Дневной стационар'!#REF!</f>
        <v>#REF!</v>
      </c>
      <c r="O45" s="8" t="e">
        <f>'Дневной стационар'!#REF!</f>
        <v>#REF!</v>
      </c>
      <c r="P45" s="8">
        <f>'Дневной стационар'!C48</f>
        <v>350</v>
      </c>
      <c r="Q45" s="8">
        <f>'Дневной стационар'!D48</f>
        <v>0</v>
      </c>
      <c r="R45" s="8"/>
      <c r="S45" s="8"/>
      <c r="T45" s="8"/>
      <c r="U45" s="8">
        <f>'Дневной стационар'!E48</f>
        <v>0</v>
      </c>
      <c r="V45" s="8">
        <f t="shared" si="0"/>
        <v>350</v>
      </c>
      <c r="W45" s="28" t="e">
        <f t="shared" si="1"/>
        <v>#REF!</v>
      </c>
      <c r="Y45" s="27"/>
    </row>
    <row r="46" spans="1:25" x14ac:dyDescent="0.25">
      <c r="A46" s="178">
        <f>Услуги!A49</f>
        <v>39</v>
      </c>
      <c r="B46" s="179" t="str">
        <f>Услуги!B49</f>
        <v>ЛПУ «Санаторий «Колос»</v>
      </c>
      <c r="C46" s="147"/>
      <c r="D46" s="114"/>
      <c r="E46" s="69"/>
      <c r="F46" s="9"/>
      <c r="G46" s="10"/>
      <c r="H46" s="28" t="e">
        <f>'Дневной стационар'!#REF!</f>
        <v>#REF!</v>
      </c>
      <c r="I46" s="8" t="e">
        <f>ROUND(('Дневной стационар'!#REF!/9*12),0)</f>
        <v>#REF!</v>
      </c>
      <c r="J46" s="8"/>
      <c r="K46" s="8"/>
      <c r="L46" s="8"/>
      <c r="M46" s="8"/>
      <c r="N46" s="8" t="e">
        <f>'Дневной стационар'!#REF!</f>
        <v>#REF!</v>
      </c>
      <c r="O46" s="8" t="e">
        <f>'Дневной стационар'!#REF!</f>
        <v>#REF!</v>
      </c>
      <c r="P46" s="8">
        <f>'Дневной стационар'!C49</f>
        <v>0</v>
      </c>
      <c r="Q46" s="8">
        <f>'Дневной стационар'!D49</f>
        <v>0</v>
      </c>
      <c r="R46" s="8"/>
      <c r="S46" s="8"/>
      <c r="T46" s="8"/>
      <c r="U46" s="8">
        <f>'Дневной стационар'!E49</f>
        <v>0</v>
      </c>
      <c r="V46" s="8">
        <f t="shared" si="0"/>
        <v>0</v>
      </c>
      <c r="W46" s="28" t="e">
        <f t="shared" si="1"/>
        <v>#REF!</v>
      </c>
      <c r="Y46" s="27"/>
    </row>
    <row r="47" spans="1:25" x14ac:dyDescent="0.25">
      <c r="A47" s="178">
        <f>Услуги!A50</f>
        <v>40</v>
      </c>
      <c r="B47" s="179" t="str">
        <f>Услуги!B50</f>
        <v>ЗАО «Санаторий имени Воровского»</v>
      </c>
      <c r="C47" s="147"/>
      <c r="D47" s="114"/>
      <c r="E47" s="69"/>
      <c r="F47" s="9"/>
      <c r="G47" s="10"/>
      <c r="H47" s="28" t="e">
        <f>'Дневной стационар'!#REF!</f>
        <v>#REF!</v>
      </c>
      <c r="I47" s="8" t="e">
        <f>ROUND(('Дневной стационар'!#REF!/9*12),0)</f>
        <v>#REF!</v>
      </c>
      <c r="J47" s="8"/>
      <c r="K47" s="8"/>
      <c r="L47" s="8"/>
      <c r="M47" s="8"/>
      <c r="N47" s="8" t="e">
        <f>'Дневной стационар'!#REF!</f>
        <v>#REF!</v>
      </c>
      <c r="O47" s="8" t="e">
        <f>'Дневной стационар'!#REF!</f>
        <v>#REF!</v>
      </c>
      <c r="P47" s="8">
        <f>'Дневной стационар'!C50</f>
        <v>0</v>
      </c>
      <c r="Q47" s="8">
        <f>'Дневной стационар'!D50</f>
        <v>0</v>
      </c>
      <c r="R47" s="8"/>
      <c r="S47" s="8"/>
      <c r="T47" s="8"/>
      <c r="U47" s="8">
        <f>'Дневной стационар'!E50</f>
        <v>0</v>
      </c>
      <c r="V47" s="8">
        <f t="shared" si="0"/>
        <v>0</v>
      </c>
      <c r="W47" s="28" t="e">
        <f t="shared" si="1"/>
        <v>#REF!</v>
      </c>
      <c r="Y47" s="27"/>
    </row>
    <row r="48" spans="1:25" x14ac:dyDescent="0.25">
      <c r="A48" s="178">
        <f>Услуги!A51</f>
        <v>41</v>
      </c>
      <c r="B48" s="179" t="str">
        <f>Услуги!B51</f>
        <v>ООО «Дент Аль»</v>
      </c>
      <c r="C48" s="147"/>
      <c r="D48" s="114"/>
      <c r="E48" s="69"/>
      <c r="F48" s="9"/>
      <c r="G48" s="10"/>
      <c r="H48" s="28" t="e">
        <f>'Дневной стационар'!#REF!</f>
        <v>#REF!</v>
      </c>
      <c r="I48" s="8" t="e">
        <f>ROUND(('Дневной стационар'!#REF!/9*12),0)</f>
        <v>#REF!</v>
      </c>
      <c r="J48" s="8"/>
      <c r="K48" s="8"/>
      <c r="L48" s="8"/>
      <c r="M48" s="8"/>
      <c r="N48" s="8" t="e">
        <f>'Дневной стационар'!#REF!</f>
        <v>#REF!</v>
      </c>
      <c r="O48" s="8" t="e">
        <f>'Дневной стационар'!#REF!</f>
        <v>#REF!</v>
      </c>
      <c r="P48" s="8">
        <f>'Дневной стационар'!C51</f>
        <v>0</v>
      </c>
      <c r="Q48" s="8">
        <f>'Дневной стационар'!D51</f>
        <v>0</v>
      </c>
      <c r="R48" s="8"/>
      <c r="S48" s="8"/>
      <c r="T48" s="8"/>
      <c r="U48" s="8">
        <f>'Дневной стационар'!E51</f>
        <v>0</v>
      </c>
      <c r="V48" s="8">
        <f t="shared" si="0"/>
        <v>0</v>
      </c>
      <c r="W48" s="28" t="e">
        <f t="shared" si="1"/>
        <v>#REF!</v>
      </c>
      <c r="Y48" s="27"/>
    </row>
    <row r="49" spans="1:25" x14ac:dyDescent="0.25">
      <c r="A49" s="178">
        <f>Услуги!A52</f>
        <v>42</v>
      </c>
      <c r="B49" s="179" t="str">
        <f>Услуги!B52</f>
        <v xml:space="preserve">ООО «ЗУБиК» </v>
      </c>
      <c r="C49" s="147"/>
      <c r="D49" s="114"/>
      <c r="E49" s="69"/>
      <c r="F49" s="9"/>
      <c r="G49" s="10"/>
      <c r="H49" s="28" t="e">
        <f>'Дневной стационар'!#REF!</f>
        <v>#REF!</v>
      </c>
      <c r="I49" s="8" t="e">
        <f>ROUND(('Дневной стационар'!#REF!/9*12),0)</f>
        <v>#REF!</v>
      </c>
      <c r="J49" s="8"/>
      <c r="K49" s="8"/>
      <c r="L49" s="8"/>
      <c r="M49" s="8"/>
      <c r="N49" s="8" t="e">
        <f>'Дневной стационар'!#REF!</f>
        <v>#REF!</v>
      </c>
      <c r="O49" s="8" t="e">
        <f>'Дневной стационар'!#REF!</f>
        <v>#REF!</v>
      </c>
      <c r="P49" s="8">
        <f>'Дневной стационар'!C52</f>
        <v>0</v>
      </c>
      <c r="Q49" s="8">
        <f>'Дневной стационар'!D52</f>
        <v>0</v>
      </c>
      <c r="R49" s="8"/>
      <c r="S49" s="8"/>
      <c r="T49" s="8"/>
      <c r="U49" s="8">
        <f>'Дневной стационар'!E52</f>
        <v>0</v>
      </c>
      <c r="V49" s="8">
        <f t="shared" si="0"/>
        <v>0</v>
      </c>
      <c r="W49" s="28" t="e">
        <f t="shared" si="1"/>
        <v>#REF!</v>
      </c>
      <c r="Y49" s="27"/>
    </row>
    <row r="50" spans="1:25" x14ac:dyDescent="0.25">
      <c r="A50" s="178">
        <f>Услуги!A53</f>
        <v>43</v>
      </c>
      <c r="B50" s="179" t="str">
        <f>Услуги!B53</f>
        <v>ООО «Зубной Чародей»</v>
      </c>
      <c r="C50" s="147"/>
      <c r="D50" s="114"/>
      <c r="E50" s="69"/>
      <c r="F50" s="9"/>
      <c r="G50" s="10"/>
      <c r="H50" s="28" t="e">
        <f>'Дневной стационар'!#REF!</f>
        <v>#REF!</v>
      </c>
      <c r="I50" s="8" t="e">
        <f>ROUND(('Дневной стационар'!#REF!/9*12),0)</f>
        <v>#REF!</v>
      </c>
      <c r="J50" s="8"/>
      <c r="K50" s="8"/>
      <c r="L50" s="8"/>
      <c r="M50" s="8"/>
      <c r="N50" s="8" t="e">
        <f>'Дневной стационар'!#REF!</f>
        <v>#REF!</v>
      </c>
      <c r="O50" s="8" t="e">
        <f>'Дневной стационар'!#REF!</f>
        <v>#REF!</v>
      </c>
      <c r="P50" s="8">
        <f>'Дневной стационар'!C53</f>
        <v>0</v>
      </c>
      <c r="Q50" s="8">
        <f>'Дневной стационар'!D53</f>
        <v>0</v>
      </c>
      <c r="R50" s="8"/>
      <c r="S50" s="8"/>
      <c r="T50" s="8"/>
      <c r="U50" s="8">
        <f>'Дневной стационар'!E53</f>
        <v>0</v>
      </c>
      <c r="V50" s="8">
        <f t="shared" si="0"/>
        <v>0</v>
      </c>
      <c r="W50" s="28" t="e">
        <f t="shared" si="1"/>
        <v>#REF!</v>
      </c>
      <c r="Y50" s="27"/>
    </row>
    <row r="51" spans="1:25" x14ac:dyDescent="0.25">
      <c r="A51" s="178">
        <f>Услуги!A54</f>
        <v>44</v>
      </c>
      <c r="B51" s="179" t="str">
        <f>Услуги!B54</f>
        <v xml:space="preserve">ООО «Оптима» </v>
      </c>
      <c r="C51" s="147"/>
      <c r="D51" s="114"/>
      <c r="E51" s="69"/>
      <c r="F51" s="9"/>
      <c r="G51" s="10"/>
      <c r="H51" s="28" t="e">
        <f>'Дневной стационар'!#REF!</f>
        <v>#REF!</v>
      </c>
      <c r="I51" s="8" t="e">
        <f>ROUND(('Дневной стационар'!#REF!/9*12),0)</f>
        <v>#REF!</v>
      </c>
      <c r="J51" s="8"/>
      <c r="K51" s="8"/>
      <c r="L51" s="8"/>
      <c r="M51" s="8"/>
      <c r="N51" s="8" t="e">
        <f>'Дневной стационар'!#REF!</f>
        <v>#REF!</v>
      </c>
      <c r="O51" s="8" t="e">
        <f>'Дневной стационар'!#REF!</f>
        <v>#REF!</v>
      </c>
      <c r="P51" s="8">
        <f>'Дневной стационар'!C54</f>
        <v>0</v>
      </c>
      <c r="Q51" s="8">
        <f>'Дневной стационар'!D54</f>
        <v>0</v>
      </c>
      <c r="R51" s="8"/>
      <c r="S51" s="8"/>
      <c r="T51" s="8"/>
      <c r="U51" s="8">
        <f>'Дневной стационар'!E54</f>
        <v>0</v>
      </c>
      <c r="V51" s="8">
        <f t="shared" si="0"/>
        <v>0</v>
      </c>
      <c r="W51" s="28" t="e">
        <f t="shared" si="1"/>
        <v>#REF!</v>
      </c>
      <c r="Y51" s="27"/>
    </row>
    <row r="52" spans="1:25" x14ac:dyDescent="0.25">
      <c r="A52" s="180">
        <f>Услуги!A55</f>
        <v>45</v>
      </c>
      <c r="B52" s="181" t="str">
        <f>Услуги!B55</f>
        <v xml:space="preserve">ООО «Кристалл» </v>
      </c>
      <c r="C52" s="147"/>
      <c r="D52" s="114"/>
      <c r="E52" s="69"/>
      <c r="F52" s="9"/>
      <c r="G52" s="10"/>
      <c r="H52" s="28" t="e">
        <f>'Дневной стационар'!#REF!</f>
        <v>#REF!</v>
      </c>
      <c r="I52" s="8" t="e">
        <f>ROUND(('Дневной стационар'!#REF!/9*12),0)</f>
        <v>#REF!</v>
      </c>
      <c r="J52" s="8"/>
      <c r="K52" s="8"/>
      <c r="L52" s="8"/>
      <c r="M52" s="8"/>
      <c r="N52" s="8" t="e">
        <f>'Дневной стационар'!#REF!</f>
        <v>#REF!</v>
      </c>
      <c r="O52" s="8" t="e">
        <f>'Дневной стационар'!#REF!</f>
        <v>#REF!</v>
      </c>
      <c r="P52" s="8">
        <f>'Дневной стационар'!C55</f>
        <v>0</v>
      </c>
      <c r="Q52" s="8">
        <f>'Дневной стационар'!D55</f>
        <v>0</v>
      </c>
      <c r="R52" s="8"/>
      <c r="S52" s="8"/>
      <c r="T52" s="8"/>
      <c r="U52" s="8">
        <f>'Дневной стационар'!E55</f>
        <v>0</v>
      </c>
      <c r="V52" s="8">
        <f t="shared" si="0"/>
        <v>0</v>
      </c>
      <c r="W52" s="28" t="e">
        <f t="shared" si="1"/>
        <v>#REF!</v>
      </c>
      <c r="Y52" s="27"/>
    </row>
    <row r="53" spans="1:25" x14ac:dyDescent="0.25">
      <c r="A53" s="178">
        <f>Услуги!A56</f>
        <v>46</v>
      </c>
      <c r="B53" s="179" t="str">
        <f>Услуги!B56</f>
        <v>ООО «Гинеколог и Я»</v>
      </c>
      <c r="C53" s="147"/>
      <c r="D53" s="114"/>
      <c r="E53" s="114"/>
      <c r="F53" s="119"/>
      <c r="G53" s="74"/>
      <c r="H53" s="28" t="e">
        <f>'Дневной стационар'!#REF!</f>
        <v>#REF!</v>
      </c>
      <c r="I53" s="8" t="e">
        <f>ROUND(('Дневной стационар'!#REF!/9*12),0)</f>
        <v>#REF!</v>
      </c>
      <c r="J53" s="8"/>
      <c r="K53" s="8"/>
      <c r="L53" s="8"/>
      <c r="M53" s="8"/>
      <c r="N53" s="8" t="e">
        <f>'Дневной стационар'!#REF!</f>
        <v>#REF!</v>
      </c>
      <c r="O53" s="8" t="e">
        <f>'Дневной стационар'!#REF!</f>
        <v>#REF!</v>
      </c>
      <c r="P53" s="8">
        <f>'Дневной стационар'!C56</f>
        <v>300</v>
      </c>
      <c r="Q53" s="8">
        <f>'Дневной стационар'!D56</f>
        <v>0</v>
      </c>
      <c r="R53" s="8"/>
      <c r="S53" s="8"/>
      <c r="T53" s="8"/>
      <c r="U53" s="8">
        <f>'Дневной стационар'!E56</f>
        <v>0</v>
      </c>
      <c r="V53" s="8">
        <f t="shared" si="0"/>
        <v>300</v>
      </c>
      <c r="W53" s="28" t="e">
        <f t="shared" si="1"/>
        <v>#REF!</v>
      </c>
      <c r="Y53" s="27"/>
    </row>
    <row r="54" spans="1:25" x14ac:dyDescent="0.25">
      <c r="A54" s="178">
        <f>Услуги!A57</f>
        <v>47</v>
      </c>
      <c r="B54" s="179" t="str">
        <f>Услуги!B57</f>
        <v>ООО «Хирургия глаза»</v>
      </c>
      <c r="C54" s="147"/>
      <c r="D54" s="114"/>
      <c r="E54" s="111"/>
      <c r="F54" s="146"/>
      <c r="G54" s="131"/>
      <c r="H54" s="28" t="e">
        <f>'Дневной стационар'!#REF!</f>
        <v>#REF!</v>
      </c>
      <c r="I54" s="8" t="e">
        <f>ROUND(('Дневной стационар'!#REF!/9*12),0)</f>
        <v>#REF!</v>
      </c>
      <c r="J54" s="8"/>
      <c r="K54" s="8"/>
      <c r="L54" s="8"/>
      <c r="M54" s="8"/>
      <c r="N54" s="8" t="e">
        <f>'Дневной стационар'!#REF!</f>
        <v>#REF!</v>
      </c>
      <c r="O54" s="8" t="e">
        <f>'Дневной стационар'!#REF!</f>
        <v>#REF!</v>
      </c>
      <c r="P54" s="8">
        <f>'Дневной стационар'!C57</f>
        <v>500</v>
      </c>
      <c r="Q54" s="8">
        <f>'Дневной стационар'!D57</f>
        <v>0</v>
      </c>
      <c r="R54" s="8"/>
      <c r="S54" s="8"/>
      <c r="T54" s="8"/>
      <c r="U54" s="8">
        <f>'Дневной стационар'!E57</f>
        <v>0</v>
      </c>
      <c r="V54" s="8">
        <f t="shared" si="0"/>
        <v>500</v>
      </c>
      <c r="W54" s="28" t="e">
        <f t="shared" si="1"/>
        <v>#REF!</v>
      </c>
      <c r="Y54" s="27"/>
    </row>
    <row r="55" spans="1:25" x14ac:dyDescent="0.25">
      <c r="A55" s="178">
        <f>Услуги!A58</f>
        <v>48</v>
      </c>
      <c r="B55" s="179" t="str">
        <f>Услуги!B58</f>
        <v xml:space="preserve">ООО «Медицинский центр «Здоровье» </v>
      </c>
      <c r="C55" s="147"/>
      <c r="D55" s="114"/>
      <c r="E55" s="69"/>
      <c r="F55" s="9"/>
      <c r="G55" s="10"/>
      <c r="H55" s="28" t="e">
        <f>'Дневной стационар'!#REF!</f>
        <v>#REF!</v>
      </c>
      <c r="I55" s="8" t="e">
        <f>ROUND(('Дневной стационар'!#REF!/9*12),0)</f>
        <v>#REF!</v>
      </c>
      <c r="J55" s="8"/>
      <c r="K55" s="8"/>
      <c r="L55" s="8"/>
      <c r="M55" s="8"/>
      <c r="N55" s="8" t="e">
        <f>'Дневной стационар'!#REF!</f>
        <v>#REF!</v>
      </c>
      <c r="O55" s="8" t="e">
        <f>'Дневной стационар'!#REF!</f>
        <v>#REF!</v>
      </c>
      <c r="P55" s="8">
        <f>'Дневной стационар'!C58</f>
        <v>0</v>
      </c>
      <c r="Q55" s="8">
        <f>'Дневной стационар'!D58</f>
        <v>0</v>
      </c>
      <c r="R55" s="8"/>
      <c r="S55" s="8"/>
      <c r="T55" s="8"/>
      <c r="U55" s="8">
        <f>'Дневной стационар'!E58</f>
        <v>0</v>
      </c>
      <c r="V55" s="8">
        <f t="shared" si="0"/>
        <v>0</v>
      </c>
      <c r="W55" s="28" t="e">
        <f t="shared" si="1"/>
        <v>#REF!</v>
      </c>
      <c r="Y55" s="27"/>
    </row>
    <row r="56" spans="1:25" x14ac:dyDescent="0.25">
      <c r="A56" s="178">
        <f>Услуги!A59</f>
        <v>49</v>
      </c>
      <c r="B56" s="179" t="str">
        <f>Услуги!B59</f>
        <v>ООО «Медицинский Центр «Мирт»</v>
      </c>
      <c r="C56" s="147"/>
      <c r="D56" s="114"/>
      <c r="E56" s="111"/>
      <c r="F56" s="146"/>
      <c r="G56" s="131"/>
      <c r="H56" s="28" t="e">
        <f>'Дневной стационар'!#REF!</f>
        <v>#REF!</v>
      </c>
      <c r="I56" s="8" t="e">
        <f>ROUND(('Дневной стационар'!#REF!/9*12),0)</f>
        <v>#REF!</v>
      </c>
      <c r="J56" s="8"/>
      <c r="K56" s="8"/>
      <c r="L56" s="8"/>
      <c r="M56" s="8"/>
      <c r="N56" s="8" t="e">
        <f>'Дневной стационар'!#REF!</f>
        <v>#REF!</v>
      </c>
      <c r="O56" s="8" t="e">
        <f>'Дневной стационар'!#REF!</f>
        <v>#REF!</v>
      </c>
      <c r="P56" s="8">
        <f>'Дневной стационар'!C59</f>
        <v>150</v>
      </c>
      <c r="Q56" s="8">
        <f>'Дневной стационар'!D59</f>
        <v>0</v>
      </c>
      <c r="R56" s="8"/>
      <c r="S56" s="8"/>
      <c r="T56" s="8"/>
      <c r="U56" s="8">
        <f>'Дневной стационар'!E59</f>
        <v>0</v>
      </c>
      <c r="V56" s="8">
        <f t="shared" si="0"/>
        <v>150</v>
      </c>
      <c r="W56" s="28" t="e">
        <f t="shared" si="1"/>
        <v>#REF!</v>
      </c>
      <c r="Y56" s="27"/>
    </row>
    <row r="57" spans="1:25" x14ac:dyDescent="0.25">
      <c r="A57" s="178">
        <f>Услуги!A60</f>
        <v>50</v>
      </c>
      <c r="B57" s="179" t="str">
        <f>Услуги!B60</f>
        <v>ООО «Мир здоровья»</v>
      </c>
      <c r="C57" s="147"/>
      <c r="D57" s="114"/>
      <c r="E57" s="111"/>
      <c r="F57" s="146"/>
      <c r="G57" s="10"/>
      <c r="H57" s="28" t="e">
        <f>'Дневной стационар'!#REF!</f>
        <v>#REF!</v>
      </c>
      <c r="I57" s="8" t="e">
        <f>ROUND(('Дневной стационар'!#REF!/9*12),0)</f>
        <v>#REF!</v>
      </c>
      <c r="J57" s="8"/>
      <c r="K57" s="8"/>
      <c r="L57" s="8"/>
      <c r="M57" s="8"/>
      <c r="N57" s="8" t="e">
        <f>'Дневной стационар'!#REF!</f>
        <v>#REF!</v>
      </c>
      <c r="O57" s="8" t="e">
        <f>'Дневной стационар'!#REF!</f>
        <v>#REF!</v>
      </c>
      <c r="P57" s="8">
        <f>'Дневной стационар'!C60</f>
        <v>1000</v>
      </c>
      <c r="Q57" s="8">
        <f>'Дневной стационар'!D60</f>
        <v>0</v>
      </c>
      <c r="R57" s="8"/>
      <c r="S57" s="8"/>
      <c r="T57" s="8"/>
      <c r="U57" s="8">
        <f>'Дневной стационар'!E60</f>
        <v>0</v>
      </c>
      <c r="V57" s="8">
        <f t="shared" si="0"/>
        <v>1000</v>
      </c>
      <c r="W57" s="28" t="e">
        <f t="shared" si="1"/>
        <v>#REF!</v>
      </c>
      <c r="Y57" s="27"/>
    </row>
    <row r="58" spans="1:25" x14ac:dyDescent="0.25">
      <c r="A58" s="178">
        <f>Услуги!A61</f>
        <v>51</v>
      </c>
      <c r="B58" s="179" t="str">
        <f>Услуги!B61</f>
        <v xml:space="preserve">ООО «Центр амбулаторной хирургии» </v>
      </c>
      <c r="C58" s="147"/>
      <c r="D58" s="114"/>
      <c r="E58" s="111"/>
      <c r="F58" s="146"/>
      <c r="G58" s="131"/>
      <c r="H58" s="28" t="e">
        <f>'Дневной стационар'!#REF!</f>
        <v>#REF!</v>
      </c>
      <c r="I58" s="8" t="e">
        <f>ROUND(('Дневной стационар'!#REF!/9*12),0)</f>
        <v>#REF!</v>
      </c>
      <c r="J58" s="8"/>
      <c r="K58" s="8"/>
      <c r="L58" s="8"/>
      <c r="M58" s="8"/>
      <c r="N58" s="8" t="e">
        <f>'Дневной стационар'!#REF!</f>
        <v>#REF!</v>
      </c>
      <c r="O58" s="8" t="e">
        <f>'Дневной стационар'!#REF!</f>
        <v>#REF!</v>
      </c>
      <c r="P58" s="8">
        <f>'Дневной стационар'!C61</f>
        <v>730</v>
      </c>
      <c r="Q58" s="8">
        <f>'Дневной стационар'!D61</f>
        <v>0</v>
      </c>
      <c r="R58" s="8"/>
      <c r="S58" s="8"/>
      <c r="T58" s="8"/>
      <c r="U58" s="8">
        <f>'Дневной стационар'!E61</f>
        <v>0</v>
      </c>
      <c r="V58" s="8">
        <f t="shared" si="0"/>
        <v>730</v>
      </c>
      <c r="W58" s="28" t="e">
        <f t="shared" si="1"/>
        <v>#REF!</v>
      </c>
      <c r="Y58" s="27"/>
    </row>
    <row r="59" spans="1:25" x14ac:dyDescent="0.25">
      <c r="A59" s="178">
        <f>Услуги!A62</f>
        <v>52</v>
      </c>
      <c r="B59" s="179" t="str">
        <f>Услуги!B62</f>
        <v>ООО «Профилактическая медицина»</v>
      </c>
      <c r="C59" s="147"/>
      <c r="D59" s="114"/>
      <c r="E59" s="69"/>
      <c r="F59" s="9"/>
      <c r="G59" s="10"/>
      <c r="H59" s="28" t="e">
        <f>'Дневной стационар'!#REF!</f>
        <v>#REF!</v>
      </c>
      <c r="I59" s="8" t="e">
        <f>ROUND(('Дневной стационар'!#REF!/9*12),0)</f>
        <v>#REF!</v>
      </c>
      <c r="J59" s="8"/>
      <c r="K59" s="8"/>
      <c r="L59" s="8"/>
      <c r="M59" s="8"/>
      <c r="N59" s="8" t="e">
        <f>'Дневной стационар'!#REF!</f>
        <v>#REF!</v>
      </c>
      <c r="O59" s="8" t="e">
        <f>'Дневной стационар'!#REF!</f>
        <v>#REF!</v>
      </c>
      <c r="P59" s="8">
        <f>'Дневной стационар'!C62</f>
        <v>0</v>
      </c>
      <c r="Q59" s="8">
        <f>'Дневной стационар'!D62</f>
        <v>0</v>
      </c>
      <c r="R59" s="8"/>
      <c r="S59" s="8"/>
      <c r="T59" s="8"/>
      <c r="U59" s="8">
        <f>'Дневной стационар'!E62</f>
        <v>0</v>
      </c>
      <c r="V59" s="8">
        <f t="shared" si="0"/>
        <v>0</v>
      </c>
      <c r="W59" s="28" t="e">
        <f t="shared" si="1"/>
        <v>#REF!</v>
      </c>
      <c r="Y59" s="27"/>
    </row>
    <row r="60" spans="1:25" x14ac:dyDescent="0.25">
      <c r="A60" s="178">
        <f>Услуги!A63</f>
        <v>53</v>
      </c>
      <c r="B60" s="179" t="str">
        <f>Услуги!B63</f>
        <v>ООО «ЛДЦ МИБС - Кострома»</v>
      </c>
      <c r="C60" s="147"/>
      <c r="D60" s="114"/>
      <c r="E60" s="75"/>
      <c r="F60" s="9"/>
      <c r="G60" s="10"/>
      <c r="H60" s="28" t="e">
        <f>'Дневной стационар'!#REF!</f>
        <v>#REF!</v>
      </c>
      <c r="I60" s="8" t="e">
        <f>ROUND(('Дневной стационар'!#REF!/9*12),0)</f>
        <v>#REF!</v>
      </c>
      <c r="J60" s="88"/>
      <c r="K60" s="88"/>
      <c r="L60" s="88"/>
      <c r="M60" s="88"/>
      <c r="N60" s="8" t="e">
        <f>'Дневной стационар'!#REF!</f>
        <v>#REF!</v>
      </c>
      <c r="O60" s="8" t="e">
        <f>'Дневной стационар'!#REF!</f>
        <v>#REF!</v>
      </c>
      <c r="P60" s="8">
        <f>'Дневной стационар'!C63</f>
        <v>0</v>
      </c>
      <c r="Q60" s="8">
        <f>'Дневной стационар'!D63</f>
        <v>0</v>
      </c>
      <c r="R60" s="88"/>
      <c r="S60" s="88"/>
      <c r="T60" s="88"/>
      <c r="U60" s="8">
        <f>'Дневной стационар'!E63</f>
        <v>0</v>
      </c>
      <c r="V60" s="8">
        <f t="shared" si="0"/>
        <v>0</v>
      </c>
      <c r="W60" s="28" t="e">
        <f t="shared" si="1"/>
        <v>#REF!</v>
      </c>
      <c r="Y60" s="27"/>
    </row>
    <row r="61" spans="1:25" x14ac:dyDescent="0.25">
      <c r="A61" s="178">
        <f>Услуги!A64</f>
        <v>54</v>
      </c>
      <c r="B61" s="179" t="str">
        <f>Услуги!B64</f>
        <v>ООО «МРТ - Эксперт Кострома»</v>
      </c>
      <c r="C61" s="147"/>
      <c r="D61" s="114"/>
      <c r="E61" s="75"/>
      <c r="F61" s="9"/>
      <c r="G61" s="10"/>
      <c r="H61" s="28" t="e">
        <f>'Дневной стационар'!#REF!</f>
        <v>#REF!</v>
      </c>
      <c r="I61" s="8" t="e">
        <f>ROUND(('Дневной стационар'!#REF!/9*12),0)</f>
        <v>#REF!</v>
      </c>
      <c r="J61" s="88"/>
      <c r="K61" s="88"/>
      <c r="L61" s="88"/>
      <c r="M61" s="88"/>
      <c r="N61" s="8" t="e">
        <f>'Дневной стационар'!#REF!</f>
        <v>#REF!</v>
      </c>
      <c r="O61" s="8" t="e">
        <f>'Дневной стационар'!#REF!</f>
        <v>#REF!</v>
      </c>
      <c r="P61" s="8">
        <f>'Дневной стационар'!C64</f>
        <v>0</v>
      </c>
      <c r="Q61" s="8">
        <f>'Дневной стационар'!D64</f>
        <v>0</v>
      </c>
      <c r="R61" s="88"/>
      <c r="S61" s="88"/>
      <c r="T61" s="88"/>
      <c r="U61" s="8">
        <f>'Дневной стационар'!E64</f>
        <v>0</v>
      </c>
      <c r="V61" s="8">
        <f t="shared" si="0"/>
        <v>0</v>
      </c>
      <c r="W61" s="28" t="e">
        <f t="shared" si="1"/>
        <v>#REF!</v>
      </c>
      <c r="Y61" s="27"/>
    </row>
    <row r="62" spans="1:25" x14ac:dyDescent="0.25">
      <c r="A62" s="178">
        <f>Услуги!A65</f>
        <v>55</v>
      </c>
      <c r="B62" s="179" t="str">
        <f>Услуги!B65</f>
        <v>ООО «МИРТ-МРТ»</v>
      </c>
      <c r="C62" s="147"/>
      <c r="D62" s="114"/>
      <c r="E62" s="111"/>
      <c r="F62" s="146"/>
      <c r="G62" s="131"/>
      <c r="H62" s="28" t="e">
        <f>'Дневной стационар'!#REF!</f>
        <v>#REF!</v>
      </c>
      <c r="I62" s="8" t="e">
        <f>ROUND(('Дневной стационар'!#REF!/9*12),0)</f>
        <v>#REF!</v>
      </c>
      <c r="J62" s="88"/>
      <c r="K62" s="88"/>
      <c r="L62" s="88"/>
      <c r="M62" s="88"/>
      <c r="N62" s="8" t="e">
        <f>'Дневной стационар'!#REF!</f>
        <v>#REF!</v>
      </c>
      <c r="O62" s="8" t="e">
        <f>'Дневной стационар'!#REF!</f>
        <v>#REF!</v>
      </c>
      <c r="P62" s="8">
        <f>'Дневной стационар'!C65</f>
        <v>0</v>
      </c>
      <c r="Q62" s="8">
        <f>'Дневной стационар'!D65</f>
        <v>0</v>
      </c>
      <c r="R62" s="88"/>
      <c r="S62" s="88"/>
      <c r="T62" s="88"/>
      <c r="U62" s="8">
        <f>'Дневной стационар'!E65</f>
        <v>0</v>
      </c>
      <c r="V62" s="8">
        <f t="shared" si="0"/>
        <v>0</v>
      </c>
      <c r="W62" s="28" t="e">
        <f t="shared" si="1"/>
        <v>#REF!</v>
      </c>
      <c r="Y62" s="27"/>
    </row>
    <row r="63" spans="1:25" x14ac:dyDescent="0.25">
      <c r="A63" s="180">
        <f>Услуги!A66</f>
        <v>56</v>
      </c>
      <c r="B63" s="181" t="str">
        <f>Услуги!B66</f>
        <v>ООО «Медицинская клиника «Кислород»</v>
      </c>
      <c r="C63" s="147"/>
      <c r="D63" s="114"/>
      <c r="E63" s="111"/>
      <c r="F63" s="146"/>
      <c r="G63" s="131"/>
      <c r="H63" s="28" t="e">
        <f>'Дневной стационар'!#REF!</f>
        <v>#REF!</v>
      </c>
      <c r="I63" s="8" t="e">
        <f>ROUND(('Дневной стационар'!#REF!/9*12),0)</f>
        <v>#REF!</v>
      </c>
      <c r="J63" s="88"/>
      <c r="K63" s="88"/>
      <c r="L63" s="88"/>
      <c r="M63" s="88"/>
      <c r="N63" s="8" t="e">
        <f>'Дневной стационар'!#REF!</f>
        <v>#REF!</v>
      </c>
      <c r="O63" s="8" t="e">
        <f>'Дневной стационар'!#REF!</f>
        <v>#REF!</v>
      </c>
      <c r="P63" s="8">
        <f>'Дневной стационар'!C66</f>
        <v>0</v>
      </c>
      <c r="Q63" s="8">
        <f>'Дневной стационар'!D66</f>
        <v>0</v>
      </c>
      <c r="R63" s="88"/>
      <c r="S63" s="88"/>
      <c r="T63" s="88"/>
      <c r="U63" s="8">
        <f>'Дневной стационар'!E66</f>
        <v>0</v>
      </c>
      <c r="V63" s="8">
        <f t="shared" si="0"/>
        <v>0</v>
      </c>
      <c r="W63" s="28" t="e">
        <f t="shared" si="1"/>
        <v>#REF!</v>
      </c>
      <c r="Y63" s="27"/>
    </row>
    <row r="64" spans="1:25" x14ac:dyDescent="0.25">
      <c r="A64" s="178">
        <f>Услуги!A67</f>
        <v>57</v>
      </c>
      <c r="B64" s="179" t="str">
        <f>Услуги!B67</f>
        <v>ООО «Мать и дитя Кострома»</v>
      </c>
      <c r="C64" s="147"/>
      <c r="D64" s="114"/>
      <c r="E64" s="111"/>
      <c r="F64" s="146"/>
      <c r="G64" s="10"/>
      <c r="H64" s="28" t="e">
        <f>'Дневной стационар'!#REF!</f>
        <v>#REF!</v>
      </c>
      <c r="I64" s="8" t="e">
        <f>ROUND(('Дневной стационар'!#REF!/9*12),0)</f>
        <v>#REF!</v>
      </c>
      <c r="J64" s="88"/>
      <c r="K64" s="88"/>
      <c r="L64" s="88"/>
      <c r="M64" s="88"/>
      <c r="N64" s="8" t="e">
        <f>'Дневной стационар'!#REF!</f>
        <v>#REF!</v>
      </c>
      <c r="O64" s="8" t="e">
        <f>'Дневной стационар'!#REF!</f>
        <v>#REF!</v>
      </c>
      <c r="P64" s="8">
        <f>'Дневной стационар'!C67</f>
        <v>181</v>
      </c>
      <c r="Q64" s="8">
        <f>'Дневной стационар'!D67</f>
        <v>0</v>
      </c>
      <c r="R64" s="88"/>
      <c r="S64" s="88"/>
      <c r="T64" s="88"/>
      <c r="U64" s="8">
        <f>'Дневной стационар'!E67</f>
        <v>81</v>
      </c>
      <c r="V64" s="8">
        <f t="shared" si="0"/>
        <v>100</v>
      </c>
      <c r="W64" s="28" t="e">
        <f t="shared" si="1"/>
        <v>#REF!</v>
      </c>
      <c r="Y64" s="27"/>
    </row>
    <row r="65" spans="1:25" x14ac:dyDescent="0.25">
      <c r="A65" s="178">
        <f>Услуги!A68</f>
        <v>58</v>
      </c>
      <c r="B65" s="179" t="str">
        <f>Услуги!B68</f>
        <v>ООО «МЦ «Юнона»</v>
      </c>
      <c r="C65" s="147"/>
      <c r="D65" s="114"/>
      <c r="E65" s="111"/>
      <c r="F65" s="146"/>
      <c r="G65" s="131"/>
      <c r="H65" s="28" t="e">
        <f>'Дневной стационар'!#REF!</f>
        <v>#REF!</v>
      </c>
      <c r="I65" s="8" t="e">
        <f>ROUND(('Дневной стационар'!#REF!/9*12),0)</f>
        <v>#REF!</v>
      </c>
      <c r="J65" s="88"/>
      <c r="K65" s="88"/>
      <c r="L65" s="88"/>
      <c r="M65" s="88"/>
      <c r="N65" s="8" t="e">
        <f>'Дневной стационар'!#REF!</f>
        <v>#REF!</v>
      </c>
      <c r="O65" s="8" t="e">
        <f>'Дневной стационар'!#REF!</f>
        <v>#REF!</v>
      </c>
      <c r="P65" s="8">
        <f>'Дневной стационар'!C68</f>
        <v>80</v>
      </c>
      <c r="Q65" s="8">
        <f>'Дневной стационар'!D68</f>
        <v>0</v>
      </c>
      <c r="R65" s="88"/>
      <c r="S65" s="88"/>
      <c r="T65" s="88"/>
      <c r="U65" s="8">
        <f>'Дневной стационар'!E68</f>
        <v>80</v>
      </c>
      <c r="V65" s="8">
        <f t="shared" si="0"/>
        <v>0</v>
      </c>
      <c r="W65" s="28" t="e">
        <f t="shared" si="1"/>
        <v>#REF!</v>
      </c>
      <c r="Y65" s="27"/>
    </row>
    <row r="66" spans="1:25" x14ac:dyDescent="0.25">
      <c r="A66" s="178">
        <f>Услуги!A69</f>
        <v>59</v>
      </c>
      <c r="B66" s="179" t="str">
        <f>Услуги!B69</f>
        <v>ООО «ЦЕНТР ЭКО»</v>
      </c>
      <c r="C66" s="147"/>
      <c r="D66" s="114"/>
      <c r="E66" s="75"/>
      <c r="F66" s="9"/>
      <c r="G66" s="10"/>
      <c r="H66" s="28" t="e">
        <f>'Дневной стационар'!#REF!</f>
        <v>#REF!</v>
      </c>
      <c r="I66" s="8" t="e">
        <f>ROUND(('Дневной стационар'!#REF!/9*12),0)</f>
        <v>#REF!</v>
      </c>
      <c r="J66" s="88"/>
      <c r="K66" s="88"/>
      <c r="L66" s="88"/>
      <c r="M66" s="88"/>
      <c r="N66" s="8" t="e">
        <f>'Дневной стационар'!#REF!</f>
        <v>#REF!</v>
      </c>
      <c r="O66" s="8" t="e">
        <f>'Дневной стационар'!#REF!</f>
        <v>#REF!</v>
      </c>
      <c r="P66" s="8">
        <f>'Дневной стационар'!C69</f>
        <v>80</v>
      </c>
      <c r="Q66" s="8">
        <f>'Дневной стационар'!D69</f>
        <v>0</v>
      </c>
      <c r="R66" s="88"/>
      <c r="S66" s="88"/>
      <c r="T66" s="88"/>
      <c r="U66" s="8">
        <f>'Дневной стационар'!E69</f>
        <v>80</v>
      </c>
      <c r="V66" s="8">
        <f t="shared" si="0"/>
        <v>0</v>
      </c>
      <c r="W66" s="28" t="e">
        <f t="shared" si="1"/>
        <v>#REF!</v>
      </c>
      <c r="Y66" s="27"/>
    </row>
    <row r="67" spans="1:25" x14ac:dyDescent="0.25">
      <c r="A67" s="180">
        <f>Услуги!A70</f>
        <v>60</v>
      </c>
      <c r="B67" s="181" t="str">
        <f>Услуги!B70</f>
        <v>ООО «МЕДСКАН»</v>
      </c>
      <c r="C67" s="147"/>
      <c r="D67" s="114"/>
      <c r="E67" s="75"/>
      <c r="F67" s="9"/>
      <c r="G67" s="10"/>
      <c r="H67" s="28" t="e">
        <f>'Дневной стационар'!#REF!</f>
        <v>#REF!</v>
      </c>
      <c r="I67" s="8" t="e">
        <f>ROUND(('Дневной стационар'!#REF!/9*12),0)</f>
        <v>#REF!</v>
      </c>
      <c r="J67" s="88"/>
      <c r="K67" s="88"/>
      <c r="L67" s="88"/>
      <c r="M67" s="88"/>
      <c r="N67" s="8" t="e">
        <f>'Дневной стационар'!#REF!</f>
        <v>#REF!</v>
      </c>
      <c r="O67" s="8" t="e">
        <f>'Дневной стационар'!#REF!</f>
        <v>#REF!</v>
      </c>
      <c r="P67" s="8">
        <f>'Дневной стационар'!C70</f>
        <v>0</v>
      </c>
      <c r="Q67" s="8">
        <f>'Дневной стационар'!D70</f>
        <v>0</v>
      </c>
      <c r="R67" s="8"/>
      <c r="S67" s="8"/>
      <c r="T67" s="8"/>
      <c r="U67" s="8">
        <f>'Дневной стационар'!E70</f>
        <v>0</v>
      </c>
      <c r="V67" s="8">
        <f t="shared" si="0"/>
        <v>0</v>
      </c>
      <c r="W67" s="28" t="e">
        <f t="shared" si="1"/>
        <v>#REF!</v>
      </c>
      <c r="Y67" s="27"/>
    </row>
    <row r="68" spans="1:25" x14ac:dyDescent="0.25">
      <c r="A68" s="178">
        <f>Услуги!A71</f>
        <v>61</v>
      </c>
      <c r="B68" s="179" t="str">
        <f>Услуги!B71</f>
        <v xml:space="preserve">ООО «М-ЛАЙН» </v>
      </c>
      <c r="C68" s="147"/>
      <c r="D68" s="114"/>
      <c r="E68" s="75"/>
      <c r="F68" s="9"/>
      <c r="G68" s="10"/>
      <c r="H68" s="28" t="e">
        <f>'Дневной стационар'!#REF!</f>
        <v>#REF!</v>
      </c>
      <c r="I68" s="8" t="e">
        <f>ROUND(('Дневной стационар'!#REF!/9*12),0)</f>
        <v>#REF!</v>
      </c>
      <c r="J68" s="88"/>
      <c r="K68" s="88"/>
      <c r="L68" s="88"/>
      <c r="M68" s="88"/>
      <c r="N68" s="8" t="e">
        <f>'Дневной стационар'!#REF!</f>
        <v>#REF!</v>
      </c>
      <c r="O68" s="8" t="e">
        <f>'Дневной стационар'!#REF!</f>
        <v>#REF!</v>
      </c>
      <c r="P68" s="8">
        <f>'Дневной стационар'!C71</f>
        <v>0</v>
      </c>
      <c r="Q68" s="8">
        <f>'Дневной стационар'!D71</f>
        <v>0</v>
      </c>
      <c r="R68" s="8"/>
      <c r="S68" s="8"/>
      <c r="T68" s="8"/>
      <c r="U68" s="8">
        <f>'Дневной стационар'!E71</f>
        <v>0</v>
      </c>
      <c r="V68" s="8">
        <f t="shared" si="0"/>
        <v>0</v>
      </c>
      <c r="W68" s="28" t="e">
        <f t="shared" si="1"/>
        <v>#REF!</v>
      </c>
      <c r="Y68" s="27"/>
    </row>
    <row r="69" spans="1:25" x14ac:dyDescent="0.25">
      <c r="A69" s="178">
        <f>Услуги!A72</f>
        <v>62</v>
      </c>
      <c r="B69" s="179" t="str">
        <f>Услуги!B72</f>
        <v>АО «Клиника К+31»</v>
      </c>
      <c r="C69" s="147"/>
      <c r="D69" s="114"/>
      <c r="E69" s="75"/>
      <c r="F69" s="9"/>
      <c r="G69" s="10"/>
      <c r="H69" s="28" t="e">
        <f>'Дневной стационар'!#REF!</f>
        <v>#REF!</v>
      </c>
      <c r="I69" s="8" t="e">
        <f>ROUND(('Дневной стационар'!#REF!/9*12),0)</f>
        <v>#REF!</v>
      </c>
      <c r="J69" s="88"/>
      <c r="K69" s="88"/>
      <c r="L69" s="88"/>
      <c r="M69" s="88"/>
      <c r="N69" s="8" t="e">
        <f>'Дневной стационар'!#REF!</f>
        <v>#REF!</v>
      </c>
      <c r="O69" s="8" t="e">
        <f>'Дневной стационар'!#REF!</f>
        <v>#REF!</v>
      </c>
      <c r="P69" s="8">
        <f>'Дневной стационар'!C72</f>
        <v>0</v>
      </c>
      <c r="Q69" s="8">
        <f>'Дневной стационар'!D72</f>
        <v>0</v>
      </c>
      <c r="R69" s="8"/>
      <c r="S69" s="8"/>
      <c r="T69" s="8"/>
      <c r="U69" s="8">
        <f>'Дневной стационар'!E72</f>
        <v>0</v>
      </c>
      <c r="V69" s="8">
        <f t="shared" si="0"/>
        <v>0</v>
      </c>
      <c r="W69" s="28" t="e">
        <f t="shared" si="1"/>
        <v>#REF!</v>
      </c>
      <c r="Y69" s="27"/>
    </row>
    <row r="70" spans="1:25" ht="25.5" x14ac:dyDescent="0.25">
      <c r="A70" s="178">
        <f>Услуги!A73</f>
        <v>63</v>
      </c>
      <c r="B70" s="179" t="str">
        <f>Услуги!B73</f>
        <v>ООО «Научно-методический центр клинической лабораторной диагностики Ситилаб»</v>
      </c>
      <c r="C70" s="147"/>
      <c r="D70" s="114"/>
      <c r="E70" s="110"/>
      <c r="F70" s="9"/>
      <c r="G70" s="10"/>
      <c r="H70" s="28" t="e">
        <f>'Дневной стационар'!#REF!</f>
        <v>#REF!</v>
      </c>
      <c r="I70" s="8" t="e">
        <f>ROUND(('Дневной стационар'!#REF!/9*12),0)</f>
        <v>#REF!</v>
      </c>
      <c r="J70" s="66"/>
      <c r="K70" s="66"/>
      <c r="L70" s="66"/>
      <c r="M70" s="66"/>
      <c r="N70" s="8" t="e">
        <f>'Дневной стационар'!#REF!</f>
        <v>#REF!</v>
      </c>
      <c r="O70" s="8" t="e">
        <f>'Дневной стационар'!#REF!</f>
        <v>#REF!</v>
      </c>
      <c r="P70" s="8">
        <f>'Дневной стационар'!C73</f>
        <v>0</v>
      </c>
      <c r="Q70" s="8">
        <f>'Дневной стационар'!D73</f>
        <v>0</v>
      </c>
      <c r="R70" s="66"/>
      <c r="S70" s="66"/>
      <c r="T70" s="66"/>
      <c r="U70" s="8">
        <f>'Дневной стационар'!E73</f>
        <v>0</v>
      </c>
      <c r="V70" s="8">
        <f t="shared" si="0"/>
        <v>0</v>
      </c>
      <c r="W70" s="28" t="e">
        <f t="shared" si="1"/>
        <v>#REF!</v>
      </c>
    </row>
    <row r="71" spans="1:25" x14ac:dyDescent="0.25">
      <c r="A71" s="178">
        <f>Услуги!A74</f>
        <v>64</v>
      </c>
      <c r="B71" s="179" t="str">
        <f>Услуги!B74</f>
        <v>ООО «Диализный центр НЕФРОС-ВОРОНЕЖ»</v>
      </c>
      <c r="C71" s="147"/>
      <c r="D71" s="114"/>
      <c r="E71" s="110"/>
      <c r="F71" s="9"/>
      <c r="G71" s="10"/>
      <c r="H71" s="28" t="e">
        <f>'Дневной стационар'!#REF!</f>
        <v>#REF!</v>
      </c>
      <c r="I71" s="8" t="e">
        <f>ROUND(('Дневной стационар'!#REF!/9*12),0)</f>
        <v>#REF!</v>
      </c>
      <c r="J71" s="66"/>
      <c r="K71" s="66"/>
      <c r="L71" s="66"/>
      <c r="M71" s="66"/>
      <c r="N71" s="8" t="e">
        <f>'Дневной стационар'!#REF!</f>
        <v>#REF!</v>
      </c>
      <c r="O71" s="8" t="e">
        <f>'Дневной стационар'!#REF!</f>
        <v>#REF!</v>
      </c>
      <c r="P71" s="8">
        <f>'Дневной стационар'!C74</f>
        <v>0</v>
      </c>
      <c r="Q71" s="8">
        <f>'Дневной стационар'!D74</f>
        <v>0</v>
      </c>
      <c r="R71" s="66"/>
      <c r="S71" s="66"/>
      <c r="T71" s="66"/>
      <c r="U71" s="8">
        <f>'Дневной стационар'!E74</f>
        <v>0</v>
      </c>
      <c r="V71" s="8">
        <f t="shared" si="0"/>
        <v>0</v>
      </c>
      <c r="W71" s="28" t="e">
        <f t="shared" si="1"/>
        <v>#REF!</v>
      </c>
    </row>
    <row r="72" spans="1:25" x14ac:dyDescent="0.25">
      <c r="A72" s="178">
        <f>Услуги!A75</f>
        <v>65</v>
      </c>
      <c r="B72" s="179" t="str">
        <f>Услуги!B75</f>
        <v>ЧУ «Центры диализа «АВИЦЕННА»</v>
      </c>
      <c r="C72" s="147"/>
      <c r="D72" s="114"/>
      <c r="E72" s="110"/>
      <c r="F72" s="9"/>
      <c r="G72" s="10"/>
      <c r="H72" s="28" t="e">
        <f>'Дневной стационар'!#REF!</f>
        <v>#REF!</v>
      </c>
      <c r="I72" s="8" t="e">
        <f>ROUND(('Дневной стационар'!#REF!/9*12),0)</f>
        <v>#REF!</v>
      </c>
      <c r="J72" s="66"/>
      <c r="K72" s="66"/>
      <c r="L72" s="66"/>
      <c r="M72" s="66"/>
      <c r="N72" s="8" t="e">
        <f>'Дневной стационар'!#REF!</f>
        <v>#REF!</v>
      </c>
      <c r="O72" s="8" t="e">
        <f>'Дневной стационар'!#REF!</f>
        <v>#REF!</v>
      </c>
      <c r="P72" s="8">
        <f>'Дневной стационар'!C75</f>
        <v>0</v>
      </c>
      <c r="Q72" s="8">
        <f>'Дневной стационар'!D75</f>
        <v>0</v>
      </c>
      <c r="R72" s="66"/>
      <c r="S72" s="66"/>
      <c r="T72" s="66"/>
      <c r="U72" s="8">
        <f>'Дневной стационар'!E75</f>
        <v>0</v>
      </c>
      <c r="V72" s="8">
        <f t="shared" si="0"/>
        <v>0</v>
      </c>
      <c r="W72" s="28" t="e">
        <f t="shared" si="1"/>
        <v>#REF!</v>
      </c>
    </row>
    <row r="73" spans="1:25" x14ac:dyDescent="0.25">
      <c r="A73" s="178">
        <f>Услуги!A76</f>
        <v>66</v>
      </c>
      <c r="B73" s="179" t="str">
        <f>Услуги!B76</f>
        <v>ООО «Костромская офтальмологическая клиника»</v>
      </c>
      <c r="C73" s="88"/>
      <c r="D73" s="10"/>
      <c r="E73" s="110"/>
      <c r="F73" s="9"/>
      <c r="G73" s="10"/>
      <c r="H73" s="28" t="e">
        <f>'Дневной стационар'!#REF!</f>
        <v>#REF!</v>
      </c>
      <c r="I73" s="8" t="e">
        <f>ROUND(('Дневной стационар'!#REF!/9*12),0)</f>
        <v>#REF!</v>
      </c>
      <c r="J73" s="66"/>
      <c r="K73" s="66"/>
      <c r="L73" s="66"/>
      <c r="M73" s="66"/>
      <c r="N73" s="8" t="e">
        <f>'Дневной стационар'!#REF!</f>
        <v>#REF!</v>
      </c>
      <c r="O73" s="8" t="e">
        <f>'Дневной стационар'!#REF!</f>
        <v>#REF!</v>
      </c>
      <c r="P73" s="8">
        <f>'Дневной стационар'!C76</f>
        <v>0</v>
      </c>
      <c r="Q73" s="8">
        <f>'Дневной стационар'!D76</f>
        <v>0</v>
      </c>
      <c r="R73" s="66"/>
      <c r="S73" s="66"/>
      <c r="T73" s="66"/>
      <c r="U73" s="8">
        <f>'Дневной стационар'!E76</f>
        <v>0</v>
      </c>
      <c r="V73" s="8">
        <f t="shared" ref="V73:V80" si="2">P73-Q73-R73-S73-T73-U73</f>
        <v>0</v>
      </c>
      <c r="W73" s="28" t="e">
        <f t="shared" ref="W73:W80" si="3">P73-H73</f>
        <v>#REF!</v>
      </c>
    </row>
    <row r="74" spans="1:25" ht="38.25" x14ac:dyDescent="0.25">
      <c r="A74" s="180">
        <f>Услуги!A77</f>
        <v>67</v>
      </c>
      <c r="B74" s="181" t="str">
        <f>Услуги!B77</f>
        <v>ГБУЗ города Москвы «Диагностический центр (Центр лабораторных исследований) Департамента здравоохранения города Москвы»</v>
      </c>
      <c r="C74" s="88"/>
      <c r="D74" s="10"/>
      <c r="E74" s="110"/>
      <c r="F74" s="9"/>
      <c r="G74" s="10"/>
      <c r="H74" s="28" t="e">
        <f>'Дневной стационар'!#REF!</f>
        <v>#REF!</v>
      </c>
      <c r="I74" s="8" t="e">
        <f>ROUND(('Дневной стационар'!#REF!/9*12),0)</f>
        <v>#REF!</v>
      </c>
      <c r="J74" s="66"/>
      <c r="K74" s="66"/>
      <c r="L74" s="66"/>
      <c r="M74" s="66"/>
      <c r="N74" s="8" t="e">
        <f>'Дневной стационар'!#REF!</f>
        <v>#REF!</v>
      </c>
      <c r="O74" s="8" t="e">
        <f>'Дневной стационар'!#REF!</f>
        <v>#REF!</v>
      </c>
      <c r="P74" s="8">
        <f>'Дневной стационар'!C77</f>
        <v>0</v>
      </c>
      <c r="Q74" s="8">
        <f>'Дневной стационар'!D77</f>
        <v>0</v>
      </c>
      <c r="R74" s="66"/>
      <c r="S74" s="66"/>
      <c r="T74" s="66"/>
      <c r="U74" s="8">
        <f>'Дневной стационар'!E77</f>
        <v>0</v>
      </c>
      <c r="V74" s="8">
        <f t="shared" si="2"/>
        <v>0</v>
      </c>
      <c r="W74" s="28" t="e">
        <f t="shared" si="3"/>
        <v>#REF!</v>
      </c>
    </row>
    <row r="75" spans="1:25" x14ac:dyDescent="0.25">
      <c r="A75" s="178">
        <f>Услуги!A78</f>
        <v>68</v>
      </c>
      <c r="B75" s="179" t="str">
        <f>Услуги!B78</f>
        <v>ООО «Независимая лаборатория ИНВИТРО»</v>
      </c>
      <c r="C75" s="88"/>
      <c r="D75" s="10"/>
      <c r="E75" s="110"/>
      <c r="F75" s="9"/>
      <c r="G75" s="10"/>
      <c r="H75" s="28" t="e">
        <f>'Дневной стационар'!#REF!</f>
        <v>#REF!</v>
      </c>
      <c r="I75" s="8" t="e">
        <f>ROUND(('Дневной стационар'!#REF!/9*12),0)</f>
        <v>#REF!</v>
      </c>
      <c r="J75" s="66"/>
      <c r="K75" s="66"/>
      <c r="L75" s="66"/>
      <c r="M75" s="66"/>
      <c r="N75" s="8" t="e">
        <f>'Дневной стационар'!#REF!</f>
        <v>#REF!</v>
      </c>
      <c r="O75" s="8" t="e">
        <f>'Дневной стационар'!#REF!</f>
        <v>#REF!</v>
      </c>
      <c r="P75" s="8">
        <f>'Дневной стационар'!C78</f>
        <v>0</v>
      </c>
      <c r="Q75" s="8">
        <f>'Дневной стационар'!D78</f>
        <v>0</v>
      </c>
      <c r="R75" s="66"/>
      <c r="S75" s="66"/>
      <c r="T75" s="66"/>
      <c r="U75" s="8">
        <f>'Дневной стационар'!E78</f>
        <v>0</v>
      </c>
      <c r="V75" s="8">
        <f t="shared" si="2"/>
        <v>0</v>
      </c>
      <c r="W75" s="28" t="e">
        <f t="shared" si="3"/>
        <v>#REF!</v>
      </c>
    </row>
    <row r="76" spans="1:25" x14ac:dyDescent="0.25">
      <c r="A76" s="178">
        <f>Услуги!A79</f>
        <v>69</v>
      </c>
      <c r="B76" s="179" t="str">
        <f>Услуги!B79</f>
        <v>ООО «ВИТАЛАБ»</v>
      </c>
      <c r="C76" s="88"/>
      <c r="D76" s="10"/>
      <c r="E76" s="110"/>
      <c r="F76" s="9"/>
      <c r="G76" s="10"/>
      <c r="H76" s="28" t="e">
        <f>'Дневной стационар'!#REF!</f>
        <v>#REF!</v>
      </c>
      <c r="I76" s="8" t="e">
        <f>ROUND(('Дневной стационар'!#REF!/9*12),0)</f>
        <v>#REF!</v>
      </c>
      <c r="J76" s="66"/>
      <c r="K76" s="66"/>
      <c r="L76" s="66"/>
      <c r="M76" s="66"/>
      <c r="N76" s="8" t="e">
        <f>'Дневной стационар'!#REF!</f>
        <v>#REF!</v>
      </c>
      <c r="O76" s="8" t="e">
        <f>'Дневной стационар'!#REF!</f>
        <v>#REF!</v>
      </c>
      <c r="P76" s="8">
        <f>'Дневной стационар'!C79</f>
        <v>0</v>
      </c>
      <c r="Q76" s="8">
        <f>'Дневной стационар'!D79</f>
        <v>0</v>
      </c>
      <c r="R76" s="66"/>
      <c r="S76" s="66"/>
      <c r="T76" s="66"/>
      <c r="U76" s="8">
        <f>'Дневной стационар'!E79</f>
        <v>0</v>
      </c>
      <c r="V76" s="8">
        <f t="shared" si="2"/>
        <v>0</v>
      </c>
      <c r="W76" s="28" t="e">
        <f t="shared" si="3"/>
        <v>#REF!</v>
      </c>
    </row>
    <row r="77" spans="1:25" x14ac:dyDescent="0.25">
      <c r="A77" s="178">
        <f>Услуги!A80</f>
        <v>70</v>
      </c>
      <c r="B77" s="179" t="str">
        <f>Услуги!B80</f>
        <v>ООО «НПФ «ХЕЛИКС»</v>
      </c>
      <c r="C77" s="88"/>
      <c r="D77" s="10"/>
      <c r="E77" s="110"/>
      <c r="F77" s="9"/>
      <c r="G77" s="10"/>
      <c r="H77" s="28" t="e">
        <f>'Дневной стационар'!#REF!</f>
        <v>#REF!</v>
      </c>
      <c r="I77" s="8" t="e">
        <f>ROUND(('Дневной стационар'!#REF!/9*12),0)</f>
        <v>#REF!</v>
      </c>
      <c r="J77" s="66"/>
      <c r="K77" s="66"/>
      <c r="L77" s="66"/>
      <c r="M77" s="66"/>
      <c r="N77" s="8" t="e">
        <f>'Дневной стационар'!#REF!</f>
        <v>#REF!</v>
      </c>
      <c r="O77" s="8" t="e">
        <f>'Дневной стационар'!#REF!</f>
        <v>#REF!</v>
      </c>
      <c r="P77" s="8">
        <f>'Дневной стационар'!C80</f>
        <v>0</v>
      </c>
      <c r="Q77" s="8">
        <f>'Дневной стационар'!D80</f>
        <v>0</v>
      </c>
      <c r="R77" s="66"/>
      <c r="S77" s="66"/>
      <c r="T77" s="66"/>
      <c r="U77" s="8">
        <f>'Дневной стационар'!E80</f>
        <v>0</v>
      </c>
      <c r="V77" s="8">
        <f t="shared" si="2"/>
        <v>0</v>
      </c>
      <c r="W77" s="28" t="e">
        <f t="shared" si="3"/>
        <v>#REF!</v>
      </c>
    </row>
    <row r="78" spans="1:25" x14ac:dyDescent="0.25">
      <c r="A78" s="178">
        <f>Услуги!A81</f>
        <v>71</v>
      </c>
      <c r="B78" s="179" t="str">
        <f>Услуги!B81</f>
        <v>АО «МЕДИЦИНА»</v>
      </c>
      <c r="C78" s="88"/>
      <c r="D78" s="10"/>
      <c r="E78" s="110"/>
      <c r="F78" s="9"/>
      <c r="G78" s="10"/>
      <c r="H78" s="28" t="e">
        <f>'Дневной стационар'!#REF!</f>
        <v>#REF!</v>
      </c>
      <c r="I78" s="8" t="e">
        <f>ROUND(('Дневной стационар'!#REF!/9*12),0)</f>
        <v>#REF!</v>
      </c>
      <c r="J78" s="66"/>
      <c r="K78" s="66"/>
      <c r="L78" s="66"/>
      <c r="M78" s="66"/>
      <c r="N78" s="8" t="e">
        <f>'Дневной стационар'!#REF!</f>
        <v>#REF!</v>
      </c>
      <c r="O78" s="8" t="e">
        <f>'Дневной стационар'!#REF!</f>
        <v>#REF!</v>
      </c>
      <c r="P78" s="8">
        <f>'Дневной стационар'!C81</f>
        <v>0</v>
      </c>
      <c r="Q78" s="8">
        <f>'Дневной стационар'!D81</f>
        <v>0</v>
      </c>
      <c r="R78" s="66"/>
      <c r="S78" s="66"/>
      <c r="T78" s="66"/>
      <c r="U78" s="8">
        <f>'Дневной стационар'!E81</f>
        <v>0</v>
      </c>
      <c r="V78" s="8">
        <f t="shared" si="2"/>
        <v>0</v>
      </c>
      <c r="W78" s="28" t="e">
        <f t="shared" si="3"/>
        <v>#REF!</v>
      </c>
    </row>
    <row r="79" spans="1:25" ht="25.5" x14ac:dyDescent="0.25">
      <c r="A79" s="178">
        <f>Услуги!A82</f>
        <v>72</v>
      </c>
      <c r="B79" s="179" t="str">
        <f>Услуги!B82</f>
        <v>ООО «Морфологическая диагностическая лаборатория»</v>
      </c>
      <c r="C79" s="88"/>
      <c r="D79" s="10"/>
      <c r="E79" s="110"/>
      <c r="F79" s="9"/>
      <c r="G79" s="10"/>
      <c r="H79" s="28" t="e">
        <f>'Дневной стационар'!#REF!</f>
        <v>#REF!</v>
      </c>
      <c r="I79" s="8" t="e">
        <f>ROUND(('Дневной стационар'!#REF!/9*12),0)</f>
        <v>#REF!</v>
      </c>
      <c r="J79" s="66"/>
      <c r="K79" s="66"/>
      <c r="L79" s="66"/>
      <c r="M79" s="66"/>
      <c r="N79" s="8" t="e">
        <f>'Дневной стационар'!#REF!</f>
        <v>#REF!</v>
      </c>
      <c r="O79" s="8" t="e">
        <f>'Дневной стационар'!#REF!</f>
        <v>#REF!</v>
      </c>
      <c r="P79" s="8">
        <f>'Дневной стационар'!C82</f>
        <v>0</v>
      </c>
      <c r="Q79" s="8">
        <f>'Дневной стационар'!D82</f>
        <v>0</v>
      </c>
      <c r="R79" s="66"/>
      <c r="S79" s="66"/>
      <c r="T79" s="66"/>
      <c r="U79" s="8">
        <f>'Дневной стационар'!E82</f>
        <v>0</v>
      </c>
      <c r="V79" s="8">
        <f t="shared" si="2"/>
        <v>0</v>
      </c>
      <c r="W79" s="28" t="e">
        <f t="shared" si="3"/>
        <v>#REF!</v>
      </c>
    </row>
    <row r="80" spans="1:25" x14ac:dyDescent="0.25">
      <c r="A80" s="7">
        <f>Услуги!A83</f>
        <v>0</v>
      </c>
      <c r="B80" s="29">
        <f>Услуги!B83</f>
        <v>0</v>
      </c>
      <c r="C80" s="88"/>
      <c r="D80" s="10"/>
      <c r="E80" s="110"/>
      <c r="F80" s="9"/>
      <c r="G80" s="10"/>
      <c r="H80" s="28" t="e">
        <f>'Дневной стационар'!#REF!</f>
        <v>#REF!</v>
      </c>
      <c r="I80" s="8" t="e">
        <f>ROUND(('Дневной стационар'!#REF!/9*12),0)</f>
        <v>#REF!</v>
      </c>
      <c r="J80" s="66"/>
      <c r="K80" s="66"/>
      <c r="L80" s="66"/>
      <c r="M80" s="66"/>
      <c r="N80" s="8" t="e">
        <f>'Дневной стационар'!#REF!</f>
        <v>#REF!</v>
      </c>
      <c r="O80" s="8" t="e">
        <f>'Дневной стационар'!#REF!</f>
        <v>#REF!</v>
      </c>
      <c r="P80" s="8">
        <f>'Дневной стационар'!C83</f>
        <v>0</v>
      </c>
      <c r="Q80" s="8">
        <f>'Дневной стационар'!D83</f>
        <v>0</v>
      </c>
      <c r="R80" s="66"/>
      <c r="S80" s="66"/>
      <c r="T80" s="66"/>
      <c r="U80" s="8">
        <f>'Дневной стационар'!E83</f>
        <v>0</v>
      </c>
      <c r="V80" s="8">
        <f t="shared" si="2"/>
        <v>0</v>
      </c>
      <c r="W80" s="28" t="e">
        <f t="shared" si="3"/>
        <v>#REF!</v>
      </c>
    </row>
    <row r="81" spans="1:23" ht="17.25" customHeight="1" x14ac:dyDescent="0.25">
      <c r="A81" s="369" t="str">
        <f>'ПЭ - АПП'!A81</f>
        <v>Итого</v>
      </c>
      <c r="B81" s="370"/>
      <c r="C81" s="108" t="s">
        <v>85</v>
      </c>
      <c r="D81" s="107" t="s">
        <v>85</v>
      </c>
      <c r="E81" s="109" t="s">
        <v>85</v>
      </c>
      <c r="F81" s="107" t="s">
        <v>85</v>
      </c>
      <c r="G81" s="107" t="s">
        <v>85</v>
      </c>
      <c r="H81" s="72" t="e">
        <f>SUM(H8:H78)</f>
        <v>#REF!</v>
      </c>
      <c r="I81" s="72" t="e">
        <f t="shared" ref="I81:W81" si="4">SUM(I8:I78)</f>
        <v>#REF!</v>
      </c>
      <c r="J81" s="72">
        <f t="shared" si="4"/>
        <v>0</v>
      </c>
      <c r="K81" s="72">
        <f t="shared" si="4"/>
        <v>0</v>
      </c>
      <c r="L81" s="72">
        <f t="shared" si="4"/>
        <v>0</v>
      </c>
      <c r="M81" s="72">
        <f t="shared" si="4"/>
        <v>0</v>
      </c>
      <c r="N81" s="72" t="e">
        <f t="shared" si="4"/>
        <v>#REF!</v>
      </c>
      <c r="O81" s="72" t="e">
        <f t="shared" si="4"/>
        <v>#REF!</v>
      </c>
      <c r="P81" s="72">
        <f t="shared" si="4"/>
        <v>41027</v>
      </c>
      <c r="Q81" s="72">
        <f t="shared" si="4"/>
        <v>6484</v>
      </c>
      <c r="R81" s="72">
        <f t="shared" si="4"/>
        <v>0</v>
      </c>
      <c r="S81" s="72">
        <f t="shared" si="4"/>
        <v>0</v>
      </c>
      <c r="T81" s="72">
        <f t="shared" si="4"/>
        <v>0</v>
      </c>
      <c r="U81" s="72">
        <f t="shared" si="4"/>
        <v>241</v>
      </c>
      <c r="V81" s="72">
        <f t="shared" si="4"/>
        <v>34302</v>
      </c>
      <c r="W81" s="72" t="e">
        <f t="shared" si="4"/>
        <v>#REF!</v>
      </c>
    </row>
  </sheetData>
  <customSheetViews>
    <customSheetView guid="{4499D588-D746-460C-B784-E74856D3B233}" scale="90" hiddenRows="1" topLeftCell="A3">
      <pane xSplit="2" ySplit="7" topLeftCell="C59" activePane="bottomRight" state="frozen"/>
      <selection pane="bottomRight" activeCell="K92" sqref="K92"/>
      <pageMargins left="0.7" right="0.7" top="0.75" bottom="0.75" header="0.3" footer="0.3"/>
      <pageSetup paperSize="9" orientation="portrait" r:id="rId1"/>
    </customSheetView>
    <customSheetView guid="{6BD6499E-5662-4CC5-8D7A-C6B3594CACB9}" scale="90" showPageBreaks="1" fitToPage="1" hiddenColumns="1">
      <pane xSplit="6" ySplit="4" topLeftCell="H5" activePane="bottomRight" state="frozen"/>
      <selection pane="bottomRight" activeCell="C1" sqref="C1:G1048576"/>
      <pageMargins left="0.11811023622047245" right="0.31496062992125984" top="0.15748031496062992" bottom="0.15748031496062992" header="0.31496062992125984" footer="0.31496062992125984"/>
      <pageSetup paperSize="8" scale="48" orientation="landscape" r:id="rId2"/>
    </customSheetView>
    <customSheetView guid="{FDEAECBE-33AC-40ED-8C2A-9D7FD7B54355}" scale="80" fitToPage="1">
      <pane xSplit="2" ySplit="7" topLeftCell="C8" activePane="bottomRight" state="frozen"/>
      <selection pane="bottomRight" activeCell="O8" sqref="O8:O81"/>
      <pageMargins left="0.19685039370078741" right="0.19685039370078741" top="0.19685039370078741" bottom="0.19685039370078741" header="0.31496062992125984" footer="0.31496062992125984"/>
      <pageSetup paperSize="8" scale="47" fitToWidth="2" orientation="landscape" r:id="rId3"/>
    </customSheetView>
  </customSheetViews>
  <mergeCells count="25">
    <mergeCell ref="J5:N5"/>
    <mergeCell ref="P5:P7"/>
    <mergeCell ref="Q5:V5"/>
    <mergeCell ref="F4:F7"/>
    <mergeCell ref="A4:A7"/>
    <mergeCell ref="B4:B7"/>
    <mergeCell ref="C4:C7"/>
    <mergeCell ref="D4:D7"/>
    <mergeCell ref="E4:E7"/>
    <mergeCell ref="C1:G3"/>
    <mergeCell ref="A81:B81"/>
    <mergeCell ref="W5:W7"/>
    <mergeCell ref="J6:L6"/>
    <mergeCell ref="M6:M7"/>
    <mergeCell ref="N6:N7"/>
    <mergeCell ref="Q6:S6"/>
    <mergeCell ref="T6:T7"/>
    <mergeCell ref="U6:U7"/>
    <mergeCell ref="V6:V7"/>
    <mergeCell ref="G4:G7"/>
    <mergeCell ref="H4:H7"/>
    <mergeCell ref="I4:N4"/>
    <mergeCell ref="O4:O7"/>
    <mergeCell ref="P4:V4"/>
    <mergeCell ref="I5:I7"/>
  </mergeCells>
  <pageMargins left="0.7" right="0.7" top="0.75" bottom="0.75" header="0.3" footer="0.3"/>
  <pageSetup paperSize="9" orientation="portrait" r:id="rId4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7030A0"/>
    <pageSetUpPr fitToPage="1"/>
  </sheetPr>
  <dimension ref="A1:E81"/>
  <sheetViews>
    <sheetView topLeftCell="A4" zoomScaleNormal="100" workbookViewId="0">
      <pane xSplit="2" ySplit="4" topLeftCell="C8" activePane="bottomRight" state="frozen"/>
      <selection activeCell="N38" sqref="N38"/>
      <selection pane="topRight" activeCell="N38" sqref="N38"/>
      <selection pane="bottomLeft" activeCell="N38" sqref="N38"/>
      <selection pane="bottomRight" activeCell="N38" sqref="N38"/>
    </sheetView>
  </sheetViews>
  <sheetFormatPr defaultRowHeight="15" x14ac:dyDescent="0.25"/>
  <cols>
    <col min="1" max="1" width="3" style="1" bestFit="1" customWidth="1"/>
    <col min="2" max="2" width="45.7109375" style="1" customWidth="1"/>
    <col min="3" max="3" width="11.5703125" style="1" customWidth="1"/>
    <col min="4" max="4" width="13.140625" style="1" customWidth="1"/>
    <col min="5" max="5" width="23.85546875" style="1" customWidth="1"/>
    <col min="6" max="16384" width="9.140625" style="1"/>
  </cols>
  <sheetData>
    <row r="1" spans="1:5" hidden="1" x14ac:dyDescent="0.25"/>
    <row r="2" spans="1:5" hidden="1" x14ac:dyDescent="0.25"/>
    <row r="3" spans="1:5" hidden="1" x14ac:dyDescent="0.25"/>
    <row r="4" spans="1:5" ht="15" customHeight="1" x14ac:dyDescent="0.25">
      <c r="A4" s="284" t="s">
        <v>52</v>
      </c>
      <c r="B4" s="284" t="s">
        <v>0</v>
      </c>
      <c r="C4" s="295" t="s">
        <v>121</v>
      </c>
      <c r="D4" s="295"/>
      <c r="E4" s="347" t="s">
        <v>122</v>
      </c>
    </row>
    <row r="5" spans="1:5" ht="15" customHeight="1" x14ac:dyDescent="0.25">
      <c r="A5" s="284"/>
      <c r="B5" s="284"/>
      <c r="C5" s="295"/>
      <c r="D5" s="295"/>
      <c r="E5" s="319"/>
    </row>
    <row r="6" spans="1:5" x14ac:dyDescent="0.25">
      <c r="A6" s="284"/>
      <c r="B6" s="284"/>
      <c r="C6" s="295"/>
      <c r="D6" s="295"/>
      <c r="E6" s="319"/>
    </row>
    <row r="7" spans="1:5" x14ac:dyDescent="0.25">
      <c r="A7" s="284"/>
      <c r="B7" s="284"/>
      <c r="C7" s="82" t="s">
        <v>83</v>
      </c>
      <c r="D7" s="83" t="s">
        <v>84</v>
      </c>
      <c r="E7" s="320"/>
    </row>
    <row r="8" spans="1:5" ht="25.5" x14ac:dyDescent="0.25">
      <c r="A8" s="178">
        <f>Услуги!A11</f>
        <v>1</v>
      </c>
      <c r="B8" s="179" t="str">
        <f>Услуги!B11</f>
        <v xml:space="preserve">ОГБУЗ «Костромская областная клиническая больница имени Королева Е. И.» </v>
      </c>
      <c r="C8" s="84"/>
      <c r="D8" s="85"/>
      <c r="E8" s="30"/>
    </row>
    <row r="9" spans="1:5" x14ac:dyDescent="0.25">
      <c r="A9" s="178">
        <f>Услуги!A12</f>
        <v>2</v>
      </c>
      <c r="B9" s="179" t="str">
        <f>Услуги!B12</f>
        <v xml:space="preserve">ОГБУЗ «Костромская областная детская больница» </v>
      </c>
      <c r="C9" s="84"/>
      <c r="D9" s="85"/>
      <c r="E9" s="30"/>
    </row>
    <row r="10" spans="1:5" ht="25.5" x14ac:dyDescent="0.25">
      <c r="A10" s="178">
        <f>Услуги!A13</f>
        <v>3</v>
      </c>
      <c r="B10" s="179" t="str">
        <f>Услуги!B13</f>
        <v xml:space="preserve">ОГБУЗ «Костромской областной госпиталь для ветеранов войн» </v>
      </c>
      <c r="C10" s="84"/>
      <c r="D10" s="85"/>
      <c r="E10" s="30"/>
    </row>
    <row r="11" spans="1:5" ht="25.5" x14ac:dyDescent="0.25">
      <c r="A11" s="178">
        <f>Услуги!A14</f>
        <v>4</v>
      </c>
      <c r="B11" s="179" t="str">
        <f>Услуги!B14</f>
        <v xml:space="preserve">ОГБУЗ «Костромской клинический онкологический диспансер» </v>
      </c>
      <c r="C11" s="84"/>
      <c r="D11" s="85"/>
      <c r="E11" s="30"/>
    </row>
    <row r="12" spans="1:5" ht="25.5" x14ac:dyDescent="0.25">
      <c r="A12" s="178">
        <f>Услуги!A15</f>
        <v>5</v>
      </c>
      <c r="B12" s="179" t="str">
        <f>Услуги!B15</f>
        <v>ОГБУЗ «Костромская областная стоматологическая поликлиника»</v>
      </c>
      <c r="C12" s="84"/>
      <c r="D12" s="85"/>
      <c r="E12" s="30"/>
    </row>
    <row r="13" spans="1:5" ht="25.5" x14ac:dyDescent="0.25">
      <c r="A13" s="178">
        <f>Услуги!A16</f>
        <v>6</v>
      </c>
      <c r="B13" s="179" t="str">
        <f>Услуги!B16</f>
        <v xml:space="preserve">ОГБУЗ «Костромской центр специализированных видов медицинской помощи» </v>
      </c>
      <c r="C13" s="84"/>
      <c r="D13" s="85"/>
      <c r="E13" s="30"/>
    </row>
    <row r="14" spans="1:5" ht="38.25" x14ac:dyDescent="0.25">
      <c r="A14" s="178">
        <f>Услуги!A17</f>
        <v>7</v>
      </c>
      <c r="B14" s="179" t="str">
        <f>Услуги!B17</f>
        <v>ОГБУЗ «Центр специализированной помощи по профилактике и борьбе с инфекционными заболеваниями»</v>
      </c>
      <c r="C14" s="84"/>
      <c r="D14" s="85"/>
      <c r="E14" s="30"/>
    </row>
    <row r="15" spans="1:5" x14ac:dyDescent="0.25">
      <c r="A15" s="178">
        <f>Услуги!A18</f>
        <v>8</v>
      </c>
      <c r="B15" s="179" t="str">
        <f>Услуги!B18</f>
        <v xml:space="preserve">ОГБУЗ «Городская больница г. Костромы» </v>
      </c>
      <c r="C15" s="84"/>
      <c r="D15" s="85"/>
      <c r="E15" s="30"/>
    </row>
    <row r="16" spans="1:5" x14ac:dyDescent="0.25">
      <c r="A16" s="178">
        <f>Услуги!A19</f>
        <v>9</v>
      </c>
      <c r="B16" s="179" t="str">
        <f>Услуги!B19</f>
        <v xml:space="preserve">ОГБУЗ «Родильный дом г.Костромы» </v>
      </c>
      <c r="C16" s="84"/>
      <c r="D16" s="85"/>
      <c r="E16" s="30"/>
    </row>
    <row r="17" spans="1:5" ht="25.5" x14ac:dyDescent="0.25">
      <c r="A17" s="178">
        <f>Услуги!A20</f>
        <v>10</v>
      </c>
      <c r="B17" s="179" t="str">
        <f>Услуги!B20</f>
        <v>ОГБУЗ  «Стоматологическая поликлиника № 1 города Костромы»</v>
      </c>
      <c r="C17" s="84"/>
      <c r="D17" s="85"/>
      <c r="E17" s="30"/>
    </row>
    <row r="18" spans="1:5" ht="25.5" x14ac:dyDescent="0.25">
      <c r="A18" s="178">
        <f>Услуги!A21</f>
        <v>11</v>
      </c>
      <c r="B18" s="179" t="str">
        <f>Услуги!B21</f>
        <v>ОГБУЗ «Костромская областная станция скорой медицинской помощи и медицины катастроф»</v>
      </c>
      <c r="C18" s="84"/>
      <c r="D18" s="85"/>
      <c r="E18" s="30"/>
    </row>
    <row r="19" spans="1:5" ht="25.5" x14ac:dyDescent="0.25">
      <c r="A19" s="178">
        <f>Услуги!A22</f>
        <v>12</v>
      </c>
      <c r="B19" s="179" t="str">
        <f>Услуги!B22</f>
        <v>ОГБУЗ «Окружная больница Костромского округа № 1»</v>
      </c>
      <c r="C19" s="84"/>
      <c r="D19" s="85"/>
      <c r="E19" s="30"/>
    </row>
    <row r="20" spans="1:5" ht="25.5" x14ac:dyDescent="0.25">
      <c r="A20" s="178">
        <f>Услуги!A23</f>
        <v>13</v>
      </c>
      <c r="B20" s="179" t="str">
        <f>Услуги!B23</f>
        <v xml:space="preserve">ОГБУЗ «Окружная больница Костромского округа № 2» </v>
      </c>
      <c r="C20" s="84"/>
      <c r="D20" s="85"/>
      <c r="E20" s="30"/>
    </row>
    <row r="21" spans="1:5" x14ac:dyDescent="0.25">
      <c r="A21" s="178">
        <f>Услуги!A24</f>
        <v>14</v>
      </c>
      <c r="B21" s="179" t="str">
        <f>Услуги!B24</f>
        <v xml:space="preserve">ОГБУЗ «Буйская центральная районная больница» </v>
      </c>
      <c r="C21" s="84"/>
      <c r="D21" s="85"/>
      <c r="E21" s="30"/>
    </row>
    <row r="22" spans="1:5" x14ac:dyDescent="0.25">
      <c r="A22" s="178">
        <f>Услуги!A25</f>
        <v>15</v>
      </c>
      <c r="B22" s="179" t="str">
        <f>Услуги!B25</f>
        <v>ОГБУЗ «Волгореченская городская больница»</v>
      </c>
      <c r="C22" s="84"/>
      <c r="D22" s="85"/>
      <c r="E22" s="30"/>
    </row>
    <row r="23" spans="1:5" x14ac:dyDescent="0.25">
      <c r="A23" s="178">
        <f>Услуги!A26</f>
        <v>16</v>
      </c>
      <c r="B23" s="179" t="str">
        <f>Услуги!B26</f>
        <v xml:space="preserve">ОГБУЗ «Галичская окружная больница» </v>
      </c>
      <c r="C23" s="84"/>
      <c r="D23" s="85"/>
      <c r="E23" s="30"/>
    </row>
    <row r="24" spans="1:5" x14ac:dyDescent="0.25">
      <c r="A24" s="178">
        <f>Услуги!A27</f>
        <v>17</v>
      </c>
      <c r="B24" s="179" t="str">
        <f>Услуги!B27</f>
        <v>ОГБУЗ «Мантуровская окружная больница»</v>
      </c>
      <c r="C24" s="84"/>
      <c r="D24" s="85"/>
      <c r="E24" s="30"/>
    </row>
    <row r="25" spans="1:5" ht="25.5" x14ac:dyDescent="0.25">
      <c r="A25" s="178">
        <f>Услуги!A28</f>
        <v>18</v>
      </c>
      <c r="B25" s="179" t="str">
        <f>Услуги!B28</f>
        <v xml:space="preserve">ОГБУЗ «Шарьинская окружная больница имени Каверина В.Ф.» </v>
      </c>
      <c r="C25" s="84"/>
      <c r="D25" s="85"/>
      <c r="E25" s="30"/>
    </row>
    <row r="26" spans="1:5" ht="25.5" x14ac:dyDescent="0.25">
      <c r="A26" s="178">
        <f>Услуги!A29</f>
        <v>19</v>
      </c>
      <c r="B26" s="179" t="str">
        <f>Услуги!B29</f>
        <v xml:space="preserve">ОГБУЗ «Антроповская центральная районная больница» </v>
      </c>
      <c r="C26" s="84"/>
      <c r="D26" s="85"/>
      <c r="E26" s="30"/>
    </row>
    <row r="27" spans="1:5" x14ac:dyDescent="0.25">
      <c r="A27" s="178">
        <f>Услуги!A30</f>
        <v>20</v>
      </c>
      <c r="B27" s="179" t="str">
        <f>Услуги!B30</f>
        <v xml:space="preserve">ОГБУЗ «Вохомская межрайонная больница» </v>
      </c>
      <c r="C27" s="84"/>
      <c r="D27" s="85"/>
      <c r="E27" s="30"/>
    </row>
    <row r="28" spans="1:5" x14ac:dyDescent="0.25">
      <c r="A28" s="178">
        <f>Услуги!A31</f>
        <v>21</v>
      </c>
      <c r="B28" s="179" t="str">
        <f>Услуги!B31</f>
        <v xml:space="preserve">ОГБУЗ «Кадыйская районная больница» </v>
      </c>
      <c r="C28" s="84"/>
      <c r="D28" s="85"/>
      <c r="E28" s="30"/>
    </row>
    <row r="29" spans="1:5" x14ac:dyDescent="0.25">
      <c r="A29" s="178">
        <f>Услуги!A32</f>
        <v>22</v>
      </c>
      <c r="B29" s="179" t="str">
        <f>Услуги!B32</f>
        <v xml:space="preserve">ОГБУЗ «Кологривская районная больница» </v>
      </c>
      <c r="C29" s="84"/>
      <c r="D29" s="85"/>
      <c r="E29" s="30"/>
    </row>
    <row r="30" spans="1:5" x14ac:dyDescent="0.25">
      <c r="A30" s="178">
        <f>Услуги!A33</f>
        <v>23</v>
      </c>
      <c r="B30" s="179" t="str">
        <f>Услуги!B33</f>
        <v>ОГБУЗ «Красносельская районная больница»</v>
      </c>
      <c r="C30" s="84"/>
      <c r="D30" s="85"/>
      <c r="E30" s="30"/>
    </row>
    <row r="31" spans="1:5" x14ac:dyDescent="0.25">
      <c r="A31" s="178">
        <f>Услуги!A34</f>
        <v>24</v>
      </c>
      <c r="B31" s="179" t="str">
        <f>Услуги!B34</f>
        <v xml:space="preserve">ОГБУЗ «Макарьевская районная больница» </v>
      </c>
      <c r="C31" s="84"/>
      <c r="D31" s="85"/>
      <c r="E31" s="30"/>
    </row>
    <row r="32" spans="1:5" x14ac:dyDescent="0.25">
      <c r="A32" s="178">
        <f>Услуги!A35</f>
        <v>25</v>
      </c>
      <c r="B32" s="179" t="str">
        <f>Услуги!B35</f>
        <v xml:space="preserve">ОГБУЗ «Нейская районная больница» </v>
      </c>
      <c r="C32" s="84"/>
      <c r="D32" s="85"/>
      <c r="E32" s="30"/>
    </row>
    <row r="33" spans="1:5" x14ac:dyDescent="0.25">
      <c r="A33" s="178">
        <f>Услуги!A36</f>
        <v>26</v>
      </c>
      <c r="B33" s="179" t="str">
        <f>Услуги!B36</f>
        <v xml:space="preserve">ОГБУЗ «Нерехтская центральная районная больница» </v>
      </c>
      <c r="C33" s="84"/>
      <c r="D33" s="85"/>
      <c r="E33" s="30"/>
    </row>
    <row r="34" spans="1:5" x14ac:dyDescent="0.25">
      <c r="A34" s="178">
        <f>Услуги!A37</f>
        <v>27</v>
      </c>
      <c r="B34" s="179" t="str">
        <f>Услуги!B37</f>
        <v xml:space="preserve">ОГБУЗ «Стоматологическая поликлиника г. Нерехты» </v>
      </c>
      <c r="C34" s="84"/>
      <c r="D34" s="85"/>
      <c r="E34" s="30"/>
    </row>
    <row r="35" spans="1:5" x14ac:dyDescent="0.25">
      <c r="A35" s="178">
        <f>Услуги!A38</f>
        <v>28</v>
      </c>
      <c r="B35" s="179" t="str">
        <f>Услуги!B38</f>
        <v xml:space="preserve">ОГБУЗ «Островская районная больница» </v>
      </c>
      <c r="C35" s="84"/>
      <c r="D35" s="85"/>
      <c r="E35" s="30"/>
    </row>
    <row r="36" spans="1:5" x14ac:dyDescent="0.25">
      <c r="A36" s="178">
        <f>Услуги!A39</f>
        <v>29</v>
      </c>
      <c r="B36" s="179" t="str">
        <f>Услуги!B39</f>
        <v xml:space="preserve">ОГБУЗ «Парфеньевская районная больница» </v>
      </c>
      <c r="C36" s="84"/>
      <c r="D36" s="85"/>
      <c r="E36" s="30"/>
    </row>
    <row r="37" spans="1:5" x14ac:dyDescent="0.25">
      <c r="A37" s="178">
        <f>Услуги!A40</f>
        <v>30</v>
      </c>
      <c r="B37" s="179" t="str">
        <f>Услуги!B40</f>
        <v xml:space="preserve">ОГБУЗ «Солигаличская районная больница» </v>
      </c>
      <c r="C37" s="84"/>
      <c r="D37" s="85"/>
      <c r="E37" s="30"/>
    </row>
    <row r="38" spans="1:5" x14ac:dyDescent="0.25">
      <c r="A38" s="178">
        <f>Услуги!A41</f>
        <v>31</v>
      </c>
      <c r="B38" s="179" t="str">
        <f>Услуги!B41</f>
        <v>ОГБУЗ «Судиславская районная больница»</v>
      </c>
      <c r="C38" s="84"/>
      <c r="D38" s="85"/>
      <c r="E38" s="30"/>
    </row>
    <row r="39" spans="1:5" x14ac:dyDescent="0.25">
      <c r="A39" s="178">
        <f>Услуги!A42</f>
        <v>32</v>
      </c>
      <c r="B39" s="179" t="str">
        <f>Услуги!B42</f>
        <v>ОГБУЗ «Сусанинская районная больница»</v>
      </c>
      <c r="C39" s="84"/>
      <c r="D39" s="85"/>
      <c r="E39" s="30"/>
    </row>
    <row r="40" spans="1:5" ht="25.5" x14ac:dyDescent="0.25">
      <c r="A40" s="178">
        <f>Услуги!A43</f>
        <v>33</v>
      </c>
      <c r="B40" s="179" t="str">
        <f>Услуги!B43</f>
        <v xml:space="preserve">ОГБУЗ «Чухломская центральная районная больница» </v>
      </c>
      <c r="C40" s="84"/>
      <c r="D40" s="85"/>
      <c r="E40" s="30"/>
    </row>
    <row r="41" spans="1:5" x14ac:dyDescent="0.25">
      <c r="A41" s="178">
        <f>Услуги!A44</f>
        <v>34</v>
      </c>
      <c r="B41" s="179" t="str">
        <f>Услуги!B44</f>
        <v>ФКУЗ «МСЧ МВД РФ по Костромской области»</v>
      </c>
      <c r="C41" s="84"/>
      <c r="D41" s="85"/>
      <c r="E41" s="30"/>
    </row>
    <row r="42" spans="1:5" x14ac:dyDescent="0.25">
      <c r="A42" s="178">
        <f>Услуги!A45</f>
        <v>35</v>
      </c>
      <c r="B42" s="179" t="str">
        <f>Услуги!B45</f>
        <v>ЧУЗ «Поликлиника «РЖД-Медицина» города Буй«»</v>
      </c>
      <c r="C42" s="84"/>
      <c r="D42" s="85"/>
      <c r="E42" s="30"/>
    </row>
    <row r="43" spans="1:5" ht="25.5" x14ac:dyDescent="0.25">
      <c r="A43" s="178">
        <f>Услуги!A46</f>
        <v>36</v>
      </c>
      <c r="B43" s="179" t="str">
        <f>Услуги!B46</f>
        <v>ЧУЗ «Поликлиника «РЖД-Медицина» города Шарья«»</v>
      </c>
      <c r="C43" s="84"/>
      <c r="D43" s="85"/>
      <c r="E43" s="30"/>
    </row>
    <row r="44" spans="1:5" x14ac:dyDescent="0.25">
      <c r="A44" s="178">
        <f>Услуги!A47</f>
        <v>37</v>
      </c>
      <c r="B44" s="179" t="str">
        <f>Услуги!B47</f>
        <v>ЧУ «Клиника Медекс Кострома»</v>
      </c>
      <c r="C44" s="84"/>
      <c r="D44" s="85"/>
      <c r="E44" s="30"/>
    </row>
    <row r="45" spans="1:5" x14ac:dyDescent="0.25">
      <c r="A45" s="178">
        <f>Услуги!A48</f>
        <v>38</v>
      </c>
      <c r="B45" s="179" t="str">
        <f>Услуги!B48</f>
        <v>МЧУ ДПО «Нефросовет»</v>
      </c>
      <c r="C45" s="84"/>
      <c r="D45" s="85"/>
      <c r="E45" s="30"/>
    </row>
    <row r="46" spans="1:5" x14ac:dyDescent="0.25">
      <c r="A46" s="178">
        <f>Услуги!A49</f>
        <v>39</v>
      </c>
      <c r="B46" s="179" t="str">
        <f>Услуги!B49</f>
        <v>ЛПУ «Санаторий «Колос»</v>
      </c>
      <c r="C46" s="84"/>
      <c r="D46" s="85"/>
      <c r="E46" s="30"/>
    </row>
    <row r="47" spans="1:5" x14ac:dyDescent="0.25">
      <c r="A47" s="178">
        <f>Услуги!A50</f>
        <v>40</v>
      </c>
      <c r="B47" s="179" t="str">
        <f>Услуги!B50</f>
        <v>ЗАО «Санаторий имени Воровского»</v>
      </c>
      <c r="C47" s="84"/>
      <c r="D47" s="85"/>
      <c r="E47" s="30"/>
    </row>
    <row r="48" spans="1:5" x14ac:dyDescent="0.25">
      <c r="A48" s="178">
        <f>Услуги!A51</f>
        <v>41</v>
      </c>
      <c r="B48" s="179" t="str">
        <f>Услуги!B51</f>
        <v>ООО «Дент Аль»</v>
      </c>
      <c r="C48" s="84"/>
      <c r="D48" s="85"/>
      <c r="E48" s="30"/>
    </row>
    <row r="49" spans="1:5" x14ac:dyDescent="0.25">
      <c r="A49" s="178">
        <f>Услуги!A52</f>
        <v>42</v>
      </c>
      <c r="B49" s="179" t="str">
        <f>Услуги!B52</f>
        <v xml:space="preserve">ООО «ЗУБиК» </v>
      </c>
      <c r="C49" s="84"/>
      <c r="D49" s="85"/>
      <c r="E49" s="30"/>
    </row>
    <row r="50" spans="1:5" x14ac:dyDescent="0.25">
      <c r="A50" s="178">
        <f>Услуги!A53</f>
        <v>43</v>
      </c>
      <c r="B50" s="179" t="str">
        <f>Услуги!B53</f>
        <v>ООО «Зубной Чародей»</v>
      </c>
      <c r="C50" s="84"/>
      <c r="D50" s="85"/>
      <c r="E50" s="30"/>
    </row>
    <row r="51" spans="1:5" x14ac:dyDescent="0.25">
      <c r="A51" s="178">
        <f>Услуги!A54</f>
        <v>44</v>
      </c>
      <c r="B51" s="179" t="str">
        <f>Услуги!B54</f>
        <v xml:space="preserve">ООО «Оптима» </v>
      </c>
      <c r="C51" s="84"/>
      <c r="D51" s="85"/>
      <c r="E51" s="30"/>
    </row>
    <row r="52" spans="1:5" x14ac:dyDescent="0.25">
      <c r="A52" s="178">
        <f>Услуги!A55</f>
        <v>45</v>
      </c>
      <c r="B52" s="179" t="str">
        <f>Услуги!B55</f>
        <v xml:space="preserve">ООО «Кристалл» </v>
      </c>
      <c r="C52" s="84"/>
      <c r="D52" s="85"/>
      <c r="E52" s="30"/>
    </row>
    <row r="53" spans="1:5" x14ac:dyDescent="0.25">
      <c r="A53" s="178">
        <f>Услуги!A56</f>
        <v>46</v>
      </c>
      <c r="B53" s="179" t="str">
        <f>Услуги!B56</f>
        <v>ООО «Гинеколог и Я»</v>
      </c>
      <c r="C53" s="84"/>
      <c r="D53" s="85"/>
      <c r="E53" s="30"/>
    </row>
    <row r="54" spans="1:5" x14ac:dyDescent="0.25">
      <c r="A54" s="178">
        <f>Услуги!A57</f>
        <v>47</v>
      </c>
      <c r="B54" s="179" t="str">
        <f>Услуги!B57</f>
        <v>ООО «Хирургия глаза»</v>
      </c>
      <c r="C54" s="84"/>
      <c r="D54" s="85"/>
      <c r="E54" s="30"/>
    </row>
    <row r="55" spans="1:5" x14ac:dyDescent="0.25">
      <c r="A55" s="178">
        <f>Услуги!A58</f>
        <v>48</v>
      </c>
      <c r="B55" s="179" t="str">
        <f>Услуги!B58</f>
        <v xml:space="preserve">ООО «Медицинский центр «Здоровье» </v>
      </c>
      <c r="C55" s="84"/>
      <c r="D55" s="85"/>
      <c r="E55" s="30"/>
    </row>
    <row r="56" spans="1:5" x14ac:dyDescent="0.25">
      <c r="A56" s="178">
        <f>Услуги!A59</f>
        <v>49</v>
      </c>
      <c r="B56" s="179" t="str">
        <f>Услуги!B59</f>
        <v>ООО «Медицинский Центр «Мирт»</v>
      </c>
      <c r="C56" s="84"/>
      <c r="D56" s="85"/>
      <c r="E56" s="30"/>
    </row>
    <row r="57" spans="1:5" x14ac:dyDescent="0.25">
      <c r="A57" s="178">
        <f>Услуги!A60</f>
        <v>50</v>
      </c>
      <c r="B57" s="179" t="str">
        <f>Услуги!B60</f>
        <v>ООО «Мир здоровья»</v>
      </c>
      <c r="C57" s="84"/>
      <c r="D57" s="85"/>
      <c r="E57" s="30"/>
    </row>
    <row r="58" spans="1:5" x14ac:dyDescent="0.25">
      <c r="A58" s="178">
        <f>Услуги!A61</f>
        <v>51</v>
      </c>
      <c r="B58" s="179" t="str">
        <f>Услуги!B61</f>
        <v xml:space="preserve">ООО «Центр амбулаторной хирургии» </v>
      </c>
      <c r="C58" s="84"/>
      <c r="D58" s="85"/>
      <c r="E58" s="30"/>
    </row>
    <row r="59" spans="1:5" x14ac:dyDescent="0.25">
      <c r="A59" s="178">
        <f>Услуги!A62</f>
        <v>52</v>
      </c>
      <c r="B59" s="179" t="str">
        <f>Услуги!B62</f>
        <v>ООО «Профилактическая медицина»</v>
      </c>
      <c r="C59" s="84"/>
      <c r="D59" s="85"/>
      <c r="E59" s="30"/>
    </row>
    <row r="60" spans="1:5" x14ac:dyDescent="0.25">
      <c r="A60" s="178">
        <f>Услуги!A63</f>
        <v>53</v>
      </c>
      <c r="B60" s="179" t="str">
        <f>Услуги!B63</f>
        <v>ООО «ЛДЦ МИБС - Кострома»</v>
      </c>
      <c r="C60" s="84"/>
      <c r="D60" s="85"/>
      <c r="E60" s="71"/>
    </row>
    <row r="61" spans="1:5" x14ac:dyDescent="0.25">
      <c r="A61" s="178">
        <f>Услуги!A64</f>
        <v>54</v>
      </c>
      <c r="B61" s="179" t="str">
        <f>Услуги!B64</f>
        <v>ООО «МРТ - Эксперт Кострома»</v>
      </c>
      <c r="C61" s="84"/>
      <c r="D61" s="85"/>
      <c r="E61" s="71"/>
    </row>
    <row r="62" spans="1:5" x14ac:dyDescent="0.25">
      <c r="A62" s="178">
        <f>Услуги!A65</f>
        <v>55</v>
      </c>
      <c r="B62" s="179" t="str">
        <f>Услуги!B65</f>
        <v>ООО «МИРТ-МРТ»</v>
      </c>
      <c r="C62" s="84"/>
      <c r="D62" s="85"/>
      <c r="E62" s="71"/>
    </row>
    <row r="63" spans="1:5" x14ac:dyDescent="0.25">
      <c r="A63" s="178">
        <f>Услуги!A66</f>
        <v>56</v>
      </c>
      <c r="B63" s="179" t="str">
        <f>Услуги!B66</f>
        <v>ООО «Медицинская клиника «Кислород»</v>
      </c>
      <c r="C63" s="84"/>
      <c r="D63" s="85"/>
      <c r="E63" s="71"/>
    </row>
    <row r="64" spans="1:5" x14ac:dyDescent="0.25">
      <c r="A64" s="178">
        <f>Услуги!A67</f>
        <v>57</v>
      </c>
      <c r="B64" s="179" t="str">
        <f>Услуги!B67</f>
        <v>ООО «Мать и дитя Кострома»</v>
      </c>
      <c r="C64" s="84"/>
      <c r="D64" s="85"/>
      <c r="E64" s="71"/>
    </row>
    <row r="65" spans="1:5" x14ac:dyDescent="0.25">
      <c r="A65" s="178">
        <f>Услуги!A68</f>
        <v>58</v>
      </c>
      <c r="B65" s="179" t="str">
        <f>Услуги!B68</f>
        <v>ООО «МЦ «Юнона»</v>
      </c>
      <c r="C65" s="84"/>
      <c r="D65" s="85"/>
      <c r="E65" s="71"/>
    </row>
    <row r="66" spans="1:5" x14ac:dyDescent="0.25">
      <c r="A66" s="178">
        <f>Услуги!A69</f>
        <v>59</v>
      </c>
      <c r="B66" s="179" t="str">
        <f>Услуги!B69</f>
        <v>ООО «ЦЕНТР ЭКО»</v>
      </c>
      <c r="C66" s="84"/>
      <c r="D66" s="85"/>
      <c r="E66" s="71"/>
    </row>
    <row r="67" spans="1:5" x14ac:dyDescent="0.25">
      <c r="A67" s="178">
        <f>Услуги!A70</f>
        <v>60</v>
      </c>
      <c r="B67" s="179" t="str">
        <f>Услуги!B70</f>
        <v>ООО «МЕДСКАН»</v>
      </c>
      <c r="C67" s="84"/>
      <c r="D67" s="85"/>
      <c r="E67" s="71"/>
    </row>
    <row r="68" spans="1:5" x14ac:dyDescent="0.25">
      <c r="A68" s="178">
        <f>Услуги!A71</f>
        <v>61</v>
      </c>
      <c r="B68" s="179" t="str">
        <f>Услуги!B71</f>
        <v xml:space="preserve">ООО «М-ЛАЙН» </v>
      </c>
      <c r="C68" s="84"/>
      <c r="D68" s="85"/>
      <c r="E68" s="71"/>
    </row>
    <row r="69" spans="1:5" x14ac:dyDescent="0.25">
      <c r="A69" s="178">
        <f>Услуги!A72</f>
        <v>62</v>
      </c>
      <c r="B69" s="179" t="str">
        <f>Услуги!B72</f>
        <v>АО «Клиника К+31»</v>
      </c>
      <c r="C69" s="84"/>
      <c r="D69" s="85"/>
      <c r="E69" s="71"/>
    </row>
    <row r="70" spans="1:5" ht="25.5" x14ac:dyDescent="0.25">
      <c r="A70" s="178">
        <f>Услуги!A73</f>
        <v>63</v>
      </c>
      <c r="B70" s="179" t="str">
        <f>Услуги!B73</f>
        <v>ООО «Научно-методический центр клинической лабораторной диагностики Ситилаб»</v>
      </c>
      <c r="C70" s="84"/>
      <c r="D70" s="85"/>
      <c r="E70" s="71"/>
    </row>
    <row r="71" spans="1:5" x14ac:dyDescent="0.25">
      <c r="A71" s="178">
        <f>Услуги!A74</f>
        <v>64</v>
      </c>
      <c r="B71" s="179" t="str">
        <f>Услуги!B74</f>
        <v>ООО «Диализный центр НЕФРОС-ВОРОНЕЖ»</v>
      </c>
      <c r="C71" s="84"/>
      <c r="D71" s="85"/>
      <c r="E71" s="71"/>
    </row>
    <row r="72" spans="1:5" x14ac:dyDescent="0.25">
      <c r="A72" s="178">
        <f>Услуги!A75</f>
        <v>65</v>
      </c>
      <c r="B72" s="179" t="str">
        <f>Услуги!B75</f>
        <v>ЧУ «Центры диализа «АВИЦЕННА»</v>
      </c>
      <c r="C72" s="84"/>
      <c r="D72" s="85"/>
      <c r="E72" s="71"/>
    </row>
    <row r="73" spans="1:5" x14ac:dyDescent="0.25">
      <c r="A73" s="178">
        <f>Услуги!A76</f>
        <v>66</v>
      </c>
      <c r="B73" s="179" t="str">
        <f>Услуги!B76</f>
        <v>ООО «Костромская офтальмологическая клиника»</v>
      </c>
      <c r="C73" s="86"/>
      <c r="D73" s="87"/>
      <c r="E73" s="71"/>
    </row>
    <row r="74" spans="1:5" ht="38.25" x14ac:dyDescent="0.25">
      <c r="A74" s="178">
        <f>Услуги!A77</f>
        <v>67</v>
      </c>
      <c r="B74" s="179" t="str">
        <f>Услуги!B77</f>
        <v>ГБУЗ города Москвы «Диагностический центр (Центр лабораторных исследований) Департамента здравоохранения города Москвы»</v>
      </c>
      <c r="C74" s="86"/>
      <c r="D74" s="87"/>
      <c r="E74" s="71"/>
    </row>
    <row r="75" spans="1:5" x14ac:dyDescent="0.25">
      <c r="A75" s="178">
        <f>Услуги!A78</f>
        <v>68</v>
      </c>
      <c r="B75" s="179" t="str">
        <f>Услуги!B78</f>
        <v>ООО «Независимая лаборатория ИНВИТРО»</v>
      </c>
      <c r="C75" s="86"/>
      <c r="D75" s="87"/>
      <c r="E75" s="71"/>
    </row>
    <row r="76" spans="1:5" x14ac:dyDescent="0.25">
      <c r="A76" s="178">
        <f>Услуги!A79</f>
        <v>69</v>
      </c>
      <c r="B76" s="179" t="str">
        <f>Услуги!B79</f>
        <v>ООО «ВИТАЛАБ»</v>
      </c>
      <c r="C76" s="86"/>
      <c r="D76" s="87"/>
      <c r="E76" s="71"/>
    </row>
    <row r="77" spans="1:5" x14ac:dyDescent="0.25">
      <c r="A77" s="178">
        <f>Услуги!A80</f>
        <v>70</v>
      </c>
      <c r="B77" s="179" t="str">
        <f>Услуги!B80</f>
        <v>ООО «НПФ «ХЕЛИКС»</v>
      </c>
      <c r="C77" s="86"/>
      <c r="D77" s="87"/>
      <c r="E77" s="71"/>
    </row>
    <row r="78" spans="1:5" x14ac:dyDescent="0.25">
      <c r="A78" s="178">
        <f>Услуги!A81</f>
        <v>71</v>
      </c>
      <c r="B78" s="179" t="str">
        <f>Услуги!B81</f>
        <v>АО «МЕДИЦИНА»</v>
      </c>
      <c r="C78" s="86"/>
      <c r="D78" s="87"/>
      <c r="E78" s="71"/>
    </row>
    <row r="79" spans="1:5" ht="25.5" x14ac:dyDescent="0.25">
      <c r="A79" s="178">
        <f>Услуги!A82</f>
        <v>72</v>
      </c>
      <c r="B79" s="179" t="str">
        <f>Услуги!B82</f>
        <v>ООО «Морфологическая диагностическая лаборатория»</v>
      </c>
      <c r="C79" s="66"/>
      <c r="D79" s="66"/>
      <c r="E79" s="66"/>
    </row>
    <row r="80" spans="1:5" x14ac:dyDescent="0.25">
      <c r="A80" s="178">
        <f>Услуги!A83</f>
        <v>0</v>
      </c>
      <c r="B80" s="179">
        <f>Услуги!B83</f>
        <v>0</v>
      </c>
      <c r="C80" s="66"/>
      <c r="D80" s="66"/>
      <c r="E80" s="66"/>
    </row>
    <row r="81" spans="1:5" x14ac:dyDescent="0.25">
      <c r="A81" s="160"/>
      <c r="B81" s="159" t="s">
        <v>3</v>
      </c>
      <c r="C81" s="16">
        <f>SUM(C8:C79)</f>
        <v>0</v>
      </c>
      <c r="D81" s="16">
        <f>SUM(D8:D79)</f>
        <v>0</v>
      </c>
      <c r="E81" s="16">
        <f>SUM(E8:E79)</f>
        <v>0</v>
      </c>
    </row>
  </sheetData>
  <customSheetViews>
    <customSheetView guid="{4499D588-D746-460C-B784-E74856D3B233}" showPageBreaks="1" fitToPage="1" hiddenRows="1" topLeftCell="A4">
      <pane xSplit="2" ySplit="4" topLeftCell="C8" activePane="bottomRight" state="frozen"/>
      <selection pane="bottomRight" activeCell="E33" sqref="E33"/>
      <pageMargins left="0.19685039370078741" right="0.19685039370078741" top="0.19685039370078741" bottom="0.19685039370078741" header="0.31496062992125984" footer="0.31496062992125984"/>
      <pageSetup paperSize="9" fitToHeight="0" orientation="portrait" r:id="rId1"/>
    </customSheetView>
    <customSheetView guid="{6BD6499E-5662-4CC5-8D7A-C6B3594CACB9}" showPageBreaks="1" fitToPage="1">
      <selection activeCell="M22" sqref="M22"/>
      <pageMargins left="0.19685039370078741" right="0.19685039370078741" top="0.19685039370078741" bottom="0.19685039370078741" header="0.31496062992125984" footer="0.31496062992125984"/>
      <pageSetup paperSize="9" fitToHeight="0" orientation="portrait" r:id="rId2"/>
    </customSheetView>
    <customSheetView guid="{FDEAECBE-33AC-40ED-8C2A-9D7FD7B54355}" showPageBreaks="1" fitToPage="1" hiddenRows="1" topLeftCell="A4">
      <selection activeCell="P17" sqref="P17"/>
      <pageMargins left="0.19685039370078741" right="0.19685039370078741" top="0.19685039370078741" bottom="0.19685039370078741" header="0.31496062992125984" footer="0.31496062992125984"/>
      <pageSetup paperSize="9" fitToHeight="0" orientation="portrait" r:id="rId3"/>
    </customSheetView>
  </customSheetViews>
  <mergeCells count="4">
    <mergeCell ref="A4:A7"/>
    <mergeCell ref="B4:B7"/>
    <mergeCell ref="C4:D6"/>
    <mergeCell ref="E4:E7"/>
  </mergeCells>
  <pageMargins left="0.19685039370078741" right="0.19685039370078741" top="0.19685039370078741" bottom="0.19685039370078741" header="0.31496062992125984" footer="0.31496062992125984"/>
  <pageSetup paperSize="9" fitToHeight="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B295"/>
  <sheetViews>
    <sheetView zoomScale="90" zoomScaleNormal="90" workbookViewId="0">
      <pane ySplit="7" topLeftCell="A8" activePane="bottomLeft" state="frozen"/>
      <selection activeCell="P19" sqref="P19"/>
      <selection pane="bottomLeft" activeCell="E16" sqref="E16"/>
    </sheetView>
  </sheetViews>
  <sheetFormatPr defaultRowHeight="15" x14ac:dyDescent="0.25"/>
  <cols>
    <col min="1" max="1" width="42" style="43" customWidth="1"/>
    <col min="2" max="2" width="31.5703125" style="42" customWidth="1"/>
    <col min="3" max="16384" width="9.140625" style="43"/>
  </cols>
  <sheetData>
    <row r="1" spans="1:2" x14ac:dyDescent="0.25">
      <c r="B1" s="375" t="s">
        <v>270</v>
      </c>
    </row>
    <row r="2" spans="1:2" x14ac:dyDescent="0.25">
      <c r="B2" s="376" t="s">
        <v>268</v>
      </c>
    </row>
    <row r="3" spans="1:2" x14ac:dyDescent="0.25">
      <c r="B3" s="377" t="s">
        <v>269</v>
      </c>
    </row>
    <row r="4" spans="1:2" ht="34.5" customHeight="1" x14ac:dyDescent="0.25">
      <c r="A4" s="279" t="s">
        <v>48</v>
      </c>
      <c r="B4" s="279"/>
    </row>
    <row r="6" spans="1:2" x14ac:dyDescent="0.25">
      <c r="A6" s="281" t="s">
        <v>49</v>
      </c>
      <c r="B6" s="230" t="s">
        <v>207</v>
      </c>
    </row>
    <row r="7" spans="1:2" x14ac:dyDescent="0.25">
      <c r="A7" s="281"/>
      <c r="B7" s="44" t="s">
        <v>219</v>
      </c>
    </row>
    <row r="8" spans="1:2" x14ac:dyDescent="0.25">
      <c r="A8" s="280" t="s">
        <v>229</v>
      </c>
      <c r="B8" s="280"/>
    </row>
    <row r="9" spans="1:2" ht="15.75" x14ac:dyDescent="0.25">
      <c r="A9" s="218" t="s">
        <v>265</v>
      </c>
      <c r="B9" s="217">
        <v>31</v>
      </c>
    </row>
    <row r="10" spans="1:2" ht="15.75" x14ac:dyDescent="0.25">
      <c r="A10" s="218" t="s">
        <v>231</v>
      </c>
      <c r="B10" s="217">
        <v>9</v>
      </c>
    </row>
    <row r="11" spans="1:2" ht="15.75" x14ac:dyDescent="0.25">
      <c r="A11" s="218" t="s">
        <v>232</v>
      </c>
      <c r="B11" s="217">
        <v>56</v>
      </c>
    </row>
    <row r="12" spans="1:2" ht="15.75" hidden="1" x14ac:dyDescent="0.25">
      <c r="A12" s="218" t="s">
        <v>233</v>
      </c>
      <c r="B12" s="217"/>
    </row>
    <row r="13" spans="1:2" ht="31.5" hidden="1" x14ac:dyDescent="0.25">
      <c r="A13" s="218" t="s">
        <v>234</v>
      </c>
      <c r="B13" s="217"/>
    </row>
    <row r="14" spans="1:2" ht="15.75" hidden="1" x14ac:dyDescent="0.25">
      <c r="A14" s="218" t="s">
        <v>235</v>
      </c>
      <c r="B14" s="217"/>
    </row>
    <row r="15" spans="1:2" ht="15.75" hidden="1" x14ac:dyDescent="0.25">
      <c r="A15" s="218" t="s">
        <v>236</v>
      </c>
      <c r="B15" s="217"/>
    </row>
    <row r="16" spans="1:2" ht="15.75" x14ac:dyDescent="0.25">
      <c r="A16" s="218" t="s">
        <v>237</v>
      </c>
      <c r="B16" s="217">
        <v>160</v>
      </c>
    </row>
    <row r="17" spans="1:2" ht="15.75" hidden="1" x14ac:dyDescent="0.25">
      <c r="A17" s="218" t="s">
        <v>238</v>
      </c>
      <c r="B17" s="217"/>
    </row>
    <row r="18" spans="1:2" ht="15.75" x14ac:dyDescent="0.25">
      <c r="A18" s="218" t="s">
        <v>239</v>
      </c>
      <c r="B18" s="217">
        <v>80</v>
      </c>
    </row>
    <row r="19" spans="1:2" ht="15.75" x14ac:dyDescent="0.25">
      <c r="A19" s="218" t="s">
        <v>240</v>
      </c>
      <c r="B19" s="217">
        <v>35</v>
      </c>
    </row>
    <row r="20" spans="1:2" ht="15.75" x14ac:dyDescent="0.25">
      <c r="A20" s="218" t="s">
        <v>241</v>
      </c>
      <c r="B20" s="217">
        <v>160</v>
      </c>
    </row>
    <row r="21" spans="1:2" ht="15.75" hidden="1" x14ac:dyDescent="0.25">
      <c r="A21" s="218" t="s">
        <v>242</v>
      </c>
      <c r="B21" s="217"/>
    </row>
    <row r="22" spans="1:2" ht="15.75" hidden="1" x14ac:dyDescent="0.25">
      <c r="A22" s="218" t="s">
        <v>243</v>
      </c>
      <c r="B22" s="217"/>
    </row>
    <row r="23" spans="1:2" ht="15.75" x14ac:dyDescent="0.25">
      <c r="A23" s="218" t="s">
        <v>244</v>
      </c>
      <c r="B23" s="217">
        <v>1429</v>
      </c>
    </row>
    <row r="24" spans="1:2" ht="15.75" hidden="1" x14ac:dyDescent="0.25">
      <c r="A24" s="218" t="s">
        <v>245</v>
      </c>
      <c r="B24" s="217"/>
    </row>
    <row r="25" spans="1:2" ht="15.75" x14ac:dyDescent="0.25">
      <c r="A25" s="218" t="s">
        <v>246</v>
      </c>
      <c r="B25" s="217">
        <v>9</v>
      </c>
    </row>
    <row r="26" spans="1:2" ht="15.75" x14ac:dyDescent="0.25">
      <c r="A26" s="218" t="s">
        <v>247</v>
      </c>
      <c r="B26" s="217">
        <v>57</v>
      </c>
    </row>
    <row r="27" spans="1:2" ht="15.75" x14ac:dyDescent="0.25">
      <c r="A27" s="218" t="s">
        <v>248</v>
      </c>
      <c r="B27" s="217">
        <v>22</v>
      </c>
    </row>
    <row r="28" spans="1:2" ht="15.75" hidden="1" x14ac:dyDescent="0.25">
      <c r="A28" s="218" t="s">
        <v>249</v>
      </c>
      <c r="B28" s="217"/>
    </row>
    <row r="29" spans="1:2" ht="15.75" x14ac:dyDescent="0.25">
      <c r="A29" s="219" t="s">
        <v>250</v>
      </c>
      <c r="B29" s="220">
        <v>2048</v>
      </c>
    </row>
    <row r="30" spans="1:2" x14ac:dyDescent="0.25">
      <c r="A30" s="280" t="s">
        <v>251</v>
      </c>
      <c r="B30" s="280"/>
    </row>
    <row r="31" spans="1:2" ht="15.75" hidden="1" x14ac:dyDescent="0.25">
      <c r="A31" s="218" t="s">
        <v>230</v>
      </c>
      <c r="B31" s="217"/>
    </row>
    <row r="32" spans="1:2" ht="15.75" hidden="1" x14ac:dyDescent="0.25">
      <c r="A32" s="218" t="s">
        <v>231</v>
      </c>
      <c r="B32" s="217"/>
    </row>
    <row r="33" spans="1:2" ht="15.75" hidden="1" x14ac:dyDescent="0.25">
      <c r="A33" s="218" t="s">
        <v>232</v>
      </c>
      <c r="B33" s="217"/>
    </row>
    <row r="34" spans="1:2" ht="15.75" hidden="1" x14ac:dyDescent="0.25">
      <c r="A34" s="218" t="s">
        <v>233</v>
      </c>
      <c r="B34" s="217"/>
    </row>
    <row r="35" spans="1:2" ht="31.5" hidden="1" x14ac:dyDescent="0.25">
      <c r="A35" s="218" t="s">
        <v>234</v>
      </c>
      <c r="B35" s="217"/>
    </row>
    <row r="36" spans="1:2" ht="15.75" hidden="1" x14ac:dyDescent="0.25">
      <c r="A36" s="218" t="s">
        <v>235</v>
      </c>
      <c r="B36" s="217"/>
    </row>
    <row r="37" spans="1:2" ht="15.75" hidden="1" x14ac:dyDescent="0.25">
      <c r="A37" s="218" t="s">
        <v>236</v>
      </c>
      <c r="B37" s="217"/>
    </row>
    <row r="38" spans="1:2" ht="15.75" hidden="1" x14ac:dyDescent="0.25">
      <c r="A38" s="218" t="s">
        <v>237</v>
      </c>
      <c r="B38" s="217"/>
    </row>
    <row r="39" spans="1:2" ht="15.75" hidden="1" x14ac:dyDescent="0.25">
      <c r="A39" s="218" t="s">
        <v>238</v>
      </c>
      <c r="B39" s="217"/>
    </row>
    <row r="40" spans="1:2" ht="15.75" x14ac:dyDescent="0.25">
      <c r="A40" s="218" t="s">
        <v>239</v>
      </c>
      <c r="B40" s="217">
        <v>600</v>
      </c>
    </row>
    <row r="41" spans="1:2" ht="15.75" hidden="1" x14ac:dyDescent="0.25">
      <c r="A41" s="218" t="s">
        <v>240</v>
      </c>
      <c r="B41" s="217"/>
    </row>
    <row r="42" spans="1:2" ht="15.75" hidden="1" x14ac:dyDescent="0.25">
      <c r="A42" s="218" t="s">
        <v>241</v>
      </c>
      <c r="B42" s="217"/>
    </row>
    <row r="43" spans="1:2" ht="15.75" hidden="1" x14ac:dyDescent="0.25">
      <c r="A43" s="218" t="s">
        <v>242</v>
      </c>
      <c r="B43" s="217"/>
    </row>
    <row r="44" spans="1:2" ht="15.75" hidden="1" x14ac:dyDescent="0.25">
      <c r="A44" s="218" t="s">
        <v>243</v>
      </c>
      <c r="B44" s="217"/>
    </row>
    <row r="45" spans="1:2" ht="15.75" hidden="1" x14ac:dyDescent="0.25">
      <c r="A45" s="218" t="s">
        <v>244</v>
      </c>
      <c r="B45" s="217"/>
    </row>
    <row r="46" spans="1:2" ht="15.75" hidden="1" x14ac:dyDescent="0.25">
      <c r="A46" s="218" t="s">
        <v>245</v>
      </c>
      <c r="B46" s="217"/>
    </row>
    <row r="47" spans="1:2" ht="15.75" hidden="1" x14ac:dyDescent="0.25">
      <c r="A47" s="218" t="s">
        <v>246</v>
      </c>
      <c r="B47" s="217"/>
    </row>
    <row r="48" spans="1:2" ht="15.75" hidden="1" x14ac:dyDescent="0.25">
      <c r="A48" s="218" t="s">
        <v>247</v>
      </c>
      <c r="B48" s="217"/>
    </row>
    <row r="49" spans="1:2" ht="15.75" hidden="1" x14ac:dyDescent="0.25">
      <c r="A49" s="218" t="s">
        <v>248</v>
      </c>
      <c r="B49" s="217"/>
    </row>
    <row r="50" spans="1:2" ht="15.75" hidden="1" x14ac:dyDescent="0.25">
      <c r="A50" s="218" t="s">
        <v>249</v>
      </c>
      <c r="B50" s="217"/>
    </row>
    <row r="51" spans="1:2" ht="15.75" x14ac:dyDescent="0.25">
      <c r="A51" s="219" t="s">
        <v>250</v>
      </c>
      <c r="B51" s="220">
        <v>600</v>
      </c>
    </row>
    <row r="52" spans="1:2" x14ac:dyDescent="0.25">
      <c r="A52" s="280" t="s">
        <v>252</v>
      </c>
      <c r="B52" s="280"/>
    </row>
    <row r="53" spans="1:2" ht="15.75" hidden="1" x14ac:dyDescent="0.25">
      <c r="A53" s="218" t="s">
        <v>230</v>
      </c>
      <c r="B53" s="217"/>
    </row>
    <row r="54" spans="1:2" ht="15.75" hidden="1" x14ac:dyDescent="0.25">
      <c r="A54" s="218" t="s">
        <v>231</v>
      </c>
      <c r="B54" s="217"/>
    </row>
    <row r="55" spans="1:2" ht="15.75" hidden="1" x14ac:dyDescent="0.25">
      <c r="A55" s="218" t="s">
        <v>232</v>
      </c>
      <c r="B55" s="217"/>
    </row>
    <row r="56" spans="1:2" ht="15.75" hidden="1" x14ac:dyDescent="0.25">
      <c r="A56" s="218" t="s">
        <v>233</v>
      </c>
      <c r="B56" s="217"/>
    </row>
    <row r="57" spans="1:2" ht="31.5" hidden="1" x14ac:dyDescent="0.25">
      <c r="A57" s="218" t="s">
        <v>234</v>
      </c>
      <c r="B57" s="217"/>
    </row>
    <row r="58" spans="1:2" ht="15.75" hidden="1" x14ac:dyDescent="0.25">
      <c r="A58" s="218" t="s">
        <v>235</v>
      </c>
      <c r="B58" s="217"/>
    </row>
    <row r="59" spans="1:2" ht="15.75" hidden="1" x14ac:dyDescent="0.25">
      <c r="A59" s="218" t="s">
        <v>236</v>
      </c>
      <c r="B59" s="217"/>
    </row>
    <row r="60" spans="1:2" ht="15.75" hidden="1" x14ac:dyDescent="0.25">
      <c r="A60" s="218" t="s">
        <v>237</v>
      </c>
      <c r="B60" s="217"/>
    </row>
    <row r="61" spans="1:2" ht="15.75" hidden="1" x14ac:dyDescent="0.25">
      <c r="A61" s="218" t="s">
        <v>238</v>
      </c>
      <c r="B61" s="217"/>
    </row>
    <row r="62" spans="1:2" ht="15.75" hidden="1" x14ac:dyDescent="0.25">
      <c r="A62" s="218" t="s">
        <v>239</v>
      </c>
      <c r="B62" s="217"/>
    </row>
    <row r="63" spans="1:2" ht="15.75" hidden="1" x14ac:dyDescent="0.25">
      <c r="A63" s="218" t="s">
        <v>240</v>
      </c>
      <c r="B63" s="217"/>
    </row>
    <row r="64" spans="1:2" ht="15.75" hidden="1" x14ac:dyDescent="0.25">
      <c r="A64" s="218" t="s">
        <v>241</v>
      </c>
      <c r="B64" s="217"/>
    </row>
    <row r="65" spans="1:2" ht="15.75" hidden="1" x14ac:dyDescent="0.25">
      <c r="A65" s="218" t="s">
        <v>242</v>
      </c>
      <c r="B65" s="217"/>
    </row>
    <row r="66" spans="1:2" ht="15.75" x14ac:dyDescent="0.25">
      <c r="A66" s="218" t="s">
        <v>243</v>
      </c>
      <c r="B66" s="216">
        <v>197</v>
      </c>
    </row>
    <row r="67" spans="1:2" ht="15.75" hidden="1" x14ac:dyDescent="0.25">
      <c r="A67" s="218" t="s">
        <v>244</v>
      </c>
      <c r="B67" s="225"/>
    </row>
    <row r="68" spans="1:2" ht="15.75" hidden="1" x14ac:dyDescent="0.25">
      <c r="A68" s="218" t="s">
        <v>245</v>
      </c>
      <c r="B68" s="225"/>
    </row>
    <row r="69" spans="1:2" ht="15.75" x14ac:dyDescent="0.25">
      <c r="A69" s="218" t="s">
        <v>246</v>
      </c>
      <c r="B69" s="225">
        <v>773</v>
      </c>
    </row>
    <row r="70" spans="1:2" ht="15.75" hidden="1" x14ac:dyDescent="0.25">
      <c r="A70" s="218" t="s">
        <v>247</v>
      </c>
      <c r="B70" s="217"/>
    </row>
    <row r="71" spans="1:2" ht="15.75" hidden="1" x14ac:dyDescent="0.25">
      <c r="A71" s="218" t="s">
        <v>248</v>
      </c>
      <c r="B71" s="217"/>
    </row>
    <row r="72" spans="1:2" ht="15.75" hidden="1" x14ac:dyDescent="0.25">
      <c r="A72" s="218" t="s">
        <v>249</v>
      </c>
      <c r="B72" s="217"/>
    </row>
    <row r="73" spans="1:2" ht="15.75" x14ac:dyDescent="0.25">
      <c r="A73" s="219" t="s">
        <v>250</v>
      </c>
      <c r="B73" s="220">
        <v>970</v>
      </c>
    </row>
    <row r="74" spans="1:2" x14ac:dyDescent="0.25">
      <c r="A74" s="280" t="s">
        <v>135</v>
      </c>
      <c r="B74" s="280"/>
    </row>
    <row r="75" spans="1:2" ht="15.75" x14ac:dyDescent="0.25">
      <c r="A75" s="218" t="s">
        <v>265</v>
      </c>
      <c r="B75" s="217">
        <v>22</v>
      </c>
    </row>
    <row r="76" spans="1:2" ht="15.75" x14ac:dyDescent="0.25">
      <c r="A76" s="218" t="s">
        <v>231</v>
      </c>
      <c r="B76" s="217">
        <v>17</v>
      </c>
    </row>
    <row r="77" spans="1:2" ht="15.75" x14ac:dyDescent="0.25">
      <c r="A77" s="218" t="s">
        <v>232</v>
      </c>
      <c r="B77" s="217">
        <v>56</v>
      </c>
    </row>
    <row r="78" spans="1:2" ht="15.75" hidden="1" x14ac:dyDescent="0.25">
      <c r="A78" s="218" t="s">
        <v>233</v>
      </c>
      <c r="B78" s="217"/>
    </row>
    <row r="79" spans="1:2" ht="31.5" hidden="1" x14ac:dyDescent="0.25">
      <c r="A79" s="218" t="s">
        <v>234</v>
      </c>
      <c r="B79" s="217"/>
    </row>
    <row r="80" spans="1:2" ht="15.75" hidden="1" x14ac:dyDescent="0.25">
      <c r="A80" s="218" t="s">
        <v>235</v>
      </c>
      <c r="B80" s="217"/>
    </row>
    <row r="81" spans="1:2" ht="15.75" hidden="1" x14ac:dyDescent="0.25">
      <c r="A81" s="218" t="s">
        <v>236</v>
      </c>
      <c r="B81" s="217"/>
    </row>
    <row r="82" spans="1:2" ht="15.75" hidden="1" x14ac:dyDescent="0.25">
      <c r="A82" s="218" t="s">
        <v>237</v>
      </c>
      <c r="B82" s="217"/>
    </row>
    <row r="83" spans="1:2" ht="15.75" hidden="1" x14ac:dyDescent="0.25">
      <c r="A83" s="218" t="s">
        <v>238</v>
      </c>
      <c r="B83" s="217"/>
    </row>
    <row r="84" spans="1:2" ht="15.75" x14ac:dyDescent="0.25">
      <c r="A84" s="218" t="s">
        <v>239</v>
      </c>
      <c r="B84" s="217">
        <v>9</v>
      </c>
    </row>
    <row r="85" spans="1:2" ht="15.75" hidden="1" x14ac:dyDescent="0.25">
      <c r="A85" s="218" t="s">
        <v>240</v>
      </c>
      <c r="B85" s="217"/>
    </row>
    <row r="86" spans="1:2" ht="15.75" hidden="1" x14ac:dyDescent="0.25">
      <c r="A86" s="218" t="s">
        <v>241</v>
      </c>
      <c r="B86" s="217"/>
    </row>
    <row r="87" spans="1:2" ht="15.75" hidden="1" x14ac:dyDescent="0.25">
      <c r="A87" s="218" t="s">
        <v>242</v>
      </c>
      <c r="B87" s="217"/>
    </row>
    <row r="88" spans="1:2" ht="15.75" hidden="1" x14ac:dyDescent="0.25">
      <c r="A88" s="218" t="s">
        <v>243</v>
      </c>
      <c r="B88" s="217"/>
    </row>
    <row r="89" spans="1:2" ht="15.75" hidden="1" x14ac:dyDescent="0.25">
      <c r="A89" s="218" t="s">
        <v>244</v>
      </c>
      <c r="B89" s="217"/>
    </row>
    <row r="90" spans="1:2" ht="15.75" hidden="1" x14ac:dyDescent="0.25">
      <c r="A90" s="218" t="s">
        <v>245</v>
      </c>
      <c r="B90" s="217"/>
    </row>
    <row r="91" spans="1:2" ht="15.75" hidden="1" x14ac:dyDescent="0.25">
      <c r="A91" s="218" t="s">
        <v>246</v>
      </c>
      <c r="B91" s="217"/>
    </row>
    <row r="92" spans="1:2" ht="15.75" x14ac:dyDescent="0.25">
      <c r="A92" s="218" t="s">
        <v>247</v>
      </c>
      <c r="B92" s="217">
        <v>3</v>
      </c>
    </row>
    <row r="93" spans="1:2" ht="15.75" hidden="1" x14ac:dyDescent="0.25">
      <c r="A93" s="218" t="s">
        <v>248</v>
      </c>
      <c r="B93" s="217"/>
    </row>
    <row r="94" spans="1:2" ht="15.75" hidden="1" x14ac:dyDescent="0.25">
      <c r="A94" s="218" t="s">
        <v>249</v>
      </c>
      <c r="B94" s="217"/>
    </row>
    <row r="95" spans="1:2" ht="15.75" x14ac:dyDescent="0.25">
      <c r="A95" s="219" t="s">
        <v>250</v>
      </c>
      <c r="B95" s="220">
        <v>107</v>
      </c>
    </row>
    <row r="96" spans="1:2" x14ac:dyDescent="0.25">
      <c r="A96" s="280" t="s">
        <v>171</v>
      </c>
      <c r="B96" s="280"/>
    </row>
    <row r="97" spans="1:2" ht="15.75" hidden="1" x14ac:dyDescent="0.25">
      <c r="A97" s="218" t="s">
        <v>230</v>
      </c>
      <c r="B97" s="217"/>
    </row>
    <row r="98" spans="1:2" ht="15.75" x14ac:dyDescent="0.25">
      <c r="A98" s="218" t="s">
        <v>231</v>
      </c>
      <c r="B98" s="217">
        <v>10</v>
      </c>
    </row>
    <row r="99" spans="1:2" ht="15.75" hidden="1" x14ac:dyDescent="0.25">
      <c r="A99" s="218" t="s">
        <v>232</v>
      </c>
      <c r="B99" s="217"/>
    </row>
    <row r="100" spans="1:2" ht="15.75" hidden="1" x14ac:dyDescent="0.25">
      <c r="A100" s="218" t="s">
        <v>233</v>
      </c>
      <c r="B100" s="217"/>
    </row>
    <row r="101" spans="1:2" ht="31.5" hidden="1" x14ac:dyDescent="0.25">
      <c r="A101" s="218" t="s">
        <v>234</v>
      </c>
      <c r="B101" s="217"/>
    </row>
    <row r="102" spans="1:2" ht="15.75" hidden="1" x14ac:dyDescent="0.25">
      <c r="A102" s="218" t="s">
        <v>235</v>
      </c>
      <c r="B102" s="217"/>
    </row>
    <row r="103" spans="1:2" ht="15.75" hidden="1" x14ac:dyDescent="0.25">
      <c r="A103" s="218" t="s">
        <v>236</v>
      </c>
      <c r="B103" s="217"/>
    </row>
    <row r="104" spans="1:2" ht="15.75" x14ac:dyDescent="0.25">
      <c r="A104" s="218" t="s">
        <v>237</v>
      </c>
      <c r="B104" s="217">
        <v>24</v>
      </c>
    </row>
    <row r="105" spans="1:2" ht="15.75" hidden="1" x14ac:dyDescent="0.25">
      <c r="A105" s="218" t="s">
        <v>238</v>
      </c>
      <c r="B105" s="217"/>
    </row>
    <row r="106" spans="1:2" ht="15.75" hidden="1" x14ac:dyDescent="0.25">
      <c r="A106" s="218" t="s">
        <v>239</v>
      </c>
      <c r="B106" s="217"/>
    </row>
    <row r="107" spans="1:2" ht="15.75" hidden="1" x14ac:dyDescent="0.25">
      <c r="A107" s="218" t="s">
        <v>240</v>
      </c>
      <c r="B107" s="217"/>
    </row>
    <row r="108" spans="1:2" ht="15.75" hidden="1" x14ac:dyDescent="0.25">
      <c r="A108" s="218" t="s">
        <v>241</v>
      </c>
      <c r="B108" s="217"/>
    </row>
    <row r="109" spans="1:2" ht="15.75" hidden="1" x14ac:dyDescent="0.25">
      <c r="A109" s="218" t="s">
        <v>242</v>
      </c>
      <c r="B109" s="217"/>
    </row>
    <row r="110" spans="1:2" ht="15.75" hidden="1" x14ac:dyDescent="0.25">
      <c r="A110" s="218" t="s">
        <v>243</v>
      </c>
      <c r="B110" s="217"/>
    </row>
    <row r="111" spans="1:2" ht="15.75" x14ac:dyDescent="0.25">
      <c r="A111" s="218" t="s">
        <v>244</v>
      </c>
      <c r="B111" s="217">
        <v>3</v>
      </c>
    </row>
    <row r="112" spans="1:2" ht="15.75" hidden="1" x14ac:dyDescent="0.25">
      <c r="A112" s="218" t="s">
        <v>245</v>
      </c>
      <c r="B112" s="217"/>
    </row>
    <row r="113" spans="1:2" ht="15.75" x14ac:dyDescent="0.25">
      <c r="A113" s="218" t="s">
        <v>246</v>
      </c>
      <c r="B113" s="217">
        <v>54</v>
      </c>
    </row>
    <row r="114" spans="1:2" ht="15.75" x14ac:dyDescent="0.25">
      <c r="A114" s="218" t="s">
        <v>247</v>
      </c>
      <c r="B114" s="217">
        <v>14</v>
      </c>
    </row>
    <row r="115" spans="1:2" ht="15.75" hidden="1" x14ac:dyDescent="0.25">
      <c r="A115" s="218" t="s">
        <v>248</v>
      </c>
      <c r="B115" s="217"/>
    </row>
    <row r="116" spans="1:2" ht="15.75" hidden="1" x14ac:dyDescent="0.25">
      <c r="A116" s="218" t="s">
        <v>249</v>
      </c>
      <c r="B116" s="217"/>
    </row>
    <row r="117" spans="1:2" ht="15.75" x14ac:dyDescent="0.25">
      <c r="A117" s="219" t="s">
        <v>250</v>
      </c>
      <c r="B117" s="220">
        <v>105</v>
      </c>
    </row>
    <row r="118" spans="1:2" x14ac:dyDescent="0.25">
      <c r="A118" s="280" t="s">
        <v>172</v>
      </c>
      <c r="B118" s="280"/>
    </row>
    <row r="119" spans="1:2" ht="15.75" hidden="1" x14ac:dyDescent="0.25">
      <c r="A119" s="218" t="s">
        <v>230</v>
      </c>
      <c r="B119" s="217"/>
    </row>
    <row r="120" spans="1:2" ht="15.75" x14ac:dyDescent="0.25">
      <c r="A120" s="218" t="s">
        <v>231</v>
      </c>
      <c r="B120" s="217">
        <v>6</v>
      </c>
    </row>
    <row r="121" spans="1:2" ht="15.75" hidden="1" x14ac:dyDescent="0.25">
      <c r="A121" s="218" t="s">
        <v>232</v>
      </c>
      <c r="B121" s="217"/>
    </row>
    <row r="122" spans="1:2" ht="15.75" hidden="1" x14ac:dyDescent="0.25">
      <c r="A122" s="218" t="s">
        <v>233</v>
      </c>
      <c r="B122" s="217"/>
    </row>
    <row r="123" spans="1:2" ht="31.5" hidden="1" x14ac:dyDescent="0.25">
      <c r="A123" s="218" t="s">
        <v>234</v>
      </c>
      <c r="B123" s="217"/>
    </row>
    <row r="124" spans="1:2" ht="15.75" hidden="1" x14ac:dyDescent="0.25">
      <c r="A124" s="218" t="s">
        <v>235</v>
      </c>
      <c r="B124" s="217"/>
    </row>
    <row r="125" spans="1:2" ht="15.75" hidden="1" x14ac:dyDescent="0.25">
      <c r="A125" s="218" t="s">
        <v>236</v>
      </c>
      <c r="B125" s="217"/>
    </row>
    <row r="126" spans="1:2" ht="15.75" hidden="1" x14ac:dyDescent="0.25">
      <c r="A126" s="218" t="s">
        <v>237</v>
      </c>
      <c r="B126" s="217"/>
    </row>
    <row r="127" spans="1:2" ht="15.75" hidden="1" x14ac:dyDescent="0.25">
      <c r="A127" s="218" t="s">
        <v>238</v>
      </c>
      <c r="B127" s="217"/>
    </row>
    <row r="128" spans="1:2" ht="15.75" hidden="1" x14ac:dyDescent="0.25">
      <c r="A128" s="218" t="s">
        <v>239</v>
      </c>
      <c r="B128" s="217"/>
    </row>
    <row r="129" spans="1:2" ht="15.75" hidden="1" x14ac:dyDescent="0.25">
      <c r="A129" s="218" t="s">
        <v>240</v>
      </c>
      <c r="B129" s="217"/>
    </row>
    <row r="130" spans="1:2" ht="15.75" hidden="1" x14ac:dyDescent="0.25">
      <c r="A130" s="218" t="s">
        <v>241</v>
      </c>
      <c r="B130" s="217"/>
    </row>
    <row r="131" spans="1:2" ht="15.75" hidden="1" x14ac:dyDescent="0.25">
      <c r="A131" s="218" t="s">
        <v>242</v>
      </c>
      <c r="B131" s="217"/>
    </row>
    <row r="132" spans="1:2" ht="15.75" hidden="1" x14ac:dyDescent="0.25">
      <c r="A132" s="218" t="s">
        <v>243</v>
      </c>
      <c r="B132" s="217"/>
    </row>
    <row r="133" spans="1:2" ht="15.75" hidden="1" x14ac:dyDescent="0.25">
      <c r="A133" s="218" t="s">
        <v>244</v>
      </c>
      <c r="B133" s="217"/>
    </row>
    <row r="134" spans="1:2" ht="15.75" hidden="1" x14ac:dyDescent="0.25">
      <c r="A134" s="218" t="s">
        <v>245</v>
      </c>
      <c r="B134" s="217"/>
    </row>
    <row r="135" spans="1:2" ht="15.75" hidden="1" x14ac:dyDescent="0.25">
      <c r="A135" s="218" t="s">
        <v>246</v>
      </c>
      <c r="B135" s="217"/>
    </row>
    <row r="136" spans="1:2" ht="15.75" x14ac:dyDescent="0.25">
      <c r="A136" s="218" t="s">
        <v>247</v>
      </c>
      <c r="B136" s="217">
        <v>21</v>
      </c>
    </row>
    <row r="137" spans="1:2" ht="15.75" hidden="1" x14ac:dyDescent="0.25">
      <c r="A137" s="218" t="s">
        <v>248</v>
      </c>
      <c r="B137" s="217"/>
    </row>
    <row r="138" spans="1:2" ht="15.75" hidden="1" x14ac:dyDescent="0.25">
      <c r="A138" s="218" t="s">
        <v>249</v>
      </c>
      <c r="B138" s="217"/>
    </row>
    <row r="139" spans="1:2" ht="15.75" x14ac:dyDescent="0.25">
      <c r="A139" s="219" t="s">
        <v>250</v>
      </c>
      <c r="B139" s="220">
        <v>27</v>
      </c>
    </row>
    <row r="140" spans="1:2" x14ac:dyDescent="0.25">
      <c r="A140" s="280" t="s">
        <v>253</v>
      </c>
      <c r="B140" s="280"/>
    </row>
    <row r="141" spans="1:2" ht="15.75" hidden="1" x14ac:dyDescent="0.25">
      <c r="A141" s="218" t="s">
        <v>230</v>
      </c>
      <c r="B141" s="217"/>
    </row>
    <row r="142" spans="1:2" ht="15.75" hidden="1" x14ac:dyDescent="0.25">
      <c r="A142" s="218" t="s">
        <v>231</v>
      </c>
      <c r="B142" s="217"/>
    </row>
    <row r="143" spans="1:2" ht="15.75" hidden="1" x14ac:dyDescent="0.25">
      <c r="A143" s="218" t="s">
        <v>232</v>
      </c>
      <c r="B143" s="217"/>
    </row>
    <row r="144" spans="1:2" ht="15.75" hidden="1" x14ac:dyDescent="0.25">
      <c r="A144" s="218" t="s">
        <v>233</v>
      </c>
      <c r="B144" s="217"/>
    </row>
    <row r="145" spans="1:2" ht="31.5" hidden="1" x14ac:dyDescent="0.25">
      <c r="A145" s="218" t="s">
        <v>234</v>
      </c>
      <c r="B145" s="217"/>
    </row>
    <row r="146" spans="1:2" ht="15.75" hidden="1" x14ac:dyDescent="0.25">
      <c r="A146" s="218" t="s">
        <v>235</v>
      </c>
      <c r="B146" s="217"/>
    </row>
    <row r="147" spans="1:2" ht="15.75" hidden="1" x14ac:dyDescent="0.25">
      <c r="A147" s="218" t="s">
        <v>236</v>
      </c>
      <c r="B147" s="217"/>
    </row>
    <row r="148" spans="1:2" ht="15.75" hidden="1" x14ac:dyDescent="0.25">
      <c r="A148" s="218" t="s">
        <v>237</v>
      </c>
      <c r="B148" s="217"/>
    </row>
    <row r="149" spans="1:2" ht="15.75" hidden="1" x14ac:dyDescent="0.25">
      <c r="A149" s="218" t="s">
        <v>238</v>
      </c>
      <c r="B149" s="217"/>
    </row>
    <row r="150" spans="1:2" ht="15.75" x14ac:dyDescent="0.25">
      <c r="A150" s="218" t="s">
        <v>239</v>
      </c>
      <c r="B150" s="217"/>
    </row>
    <row r="151" spans="1:2" ht="15.75" x14ac:dyDescent="0.25">
      <c r="A151" s="218" t="s">
        <v>240</v>
      </c>
      <c r="B151" s="217">
        <v>30</v>
      </c>
    </row>
    <row r="152" spans="1:2" ht="15.75" x14ac:dyDescent="0.25">
      <c r="A152" s="218" t="s">
        <v>241</v>
      </c>
      <c r="B152" s="217">
        <v>4</v>
      </c>
    </row>
    <row r="153" spans="1:2" ht="15.75" hidden="1" x14ac:dyDescent="0.25">
      <c r="A153" s="218" t="s">
        <v>242</v>
      </c>
      <c r="B153" s="217"/>
    </row>
    <row r="154" spans="1:2" ht="15.75" hidden="1" x14ac:dyDescent="0.25">
      <c r="A154" s="218" t="s">
        <v>243</v>
      </c>
      <c r="B154" s="217"/>
    </row>
    <row r="155" spans="1:2" ht="15.75" hidden="1" x14ac:dyDescent="0.25">
      <c r="A155" s="218" t="s">
        <v>244</v>
      </c>
      <c r="B155" s="217"/>
    </row>
    <row r="156" spans="1:2" ht="15.75" hidden="1" x14ac:dyDescent="0.25">
      <c r="A156" s="218" t="s">
        <v>245</v>
      </c>
      <c r="B156" s="217"/>
    </row>
    <row r="157" spans="1:2" ht="15.75" hidden="1" x14ac:dyDescent="0.25">
      <c r="A157" s="218" t="s">
        <v>246</v>
      </c>
      <c r="B157" s="217"/>
    </row>
    <row r="158" spans="1:2" ht="15.75" hidden="1" x14ac:dyDescent="0.25">
      <c r="A158" s="218" t="s">
        <v>247</v>
      </c>
      <c r="B158" s="217"/>
    </row>
    <row r="159" spans="1:2" ht="15.75" hidden="1" x14ac:dyDescent="0.25">
      <c r="A159" s="218" t="s">
        <v>248</v>
      </c>
      <c r="B159" s="217"/>
    </row>
    <row r="160" spans="1:2" ht="15.75" hidden="1" x14ac:dyDescent="0.25">
      <c r="A160" s="218" t="s">
        <v>249</v>
      </c>
      <c r="B160" s="217"/>
    </row>
    <row r="161" spans="1:2" ht="15.75" x14ac:dyDescent="0.25">
      <c r="A161" s="219" t="s">
        <v>250</v>
      </c>
      <c r="B161" s="220">
        <v>34</v>
      </c>
    </row>
    <row r="162" spans="1:2" x14ac:dyDescent="0.25">
      <c r="A162" s="280" t="s">
        <v>254</v>
      </c>
      <c r="B162" s="280"/>
    </row>
    <row r="163" spans="1:2" ht="15.75" hidden="1" x14ac:dyDescent="0.25">
      <c r="A163" s="218" t="s">
        <v>230</v>
      </c>
      <c r="B163" s="217"/>
    </row>
    <row r="164" spans="1:2" ht="15.75" hidden="1" x14ac:dyDescent="0.25">
      <c r="A164" s="218" t="s">
        <v>231</v>
      </c>
      <c r="B164" s="217"/>
    </row>
    <row r="165" spans="1:2" ht="15.75" hidden="1" x14ac:dyDescent="0.25">
      <c r="A165" s="218" t="s">
        <v>232</v>
      </c>
      <c r="B165" s="217"/>
    </row>
    <row r="166" spans="1:2" ht="15.75" hidden="1" x14ac:dyDescent="0.25">
      <c r="A166" s="218" t="s">
        <v>233</v>
      </c>
      <c r="B166" s="217"/>
    </row>
    <row r="167" spans="1:2" ht="31.5" hidden="1" x14ac:dyDescent="0.25">
      <c r="A167" s="218" t="s">
        <v>234</v>
      </c>
      <c r="B167" s="217"/>
    </row>
    <row r="168" spans="1:2" ht="15.75" hidden="1" x14ac:dyDescent="0.25">
      <c r="A168" s="218" t="s">
        <v>235</v>
      </c>
      <c r="B168" s="217"/>
    </row>
    <row r="169" spans="1:2" ht="15.75" hidden="1" x14ac:dyDescent="0.25">
      <c r="A169" s="218" t="s">
        <v>236</v>
      </c>
      <c r="B169" s="217"/>
    </row>
    <row r="170" spans="1:2" ht="15.75" hidden="1" x14ac:dyDescent="0.25">
      <c r="A170" s="218" t="s">
        <v>237</v>
      </c>
      <c r="B170" s="217"/>
    </row>
    <row r="171" spans="1:2" ht="15.75" x14ac:dyDescent="0.25">
      <c r="A171" s="218" t="s">
        <v>238</v>
      </c>
      <c r="B171" s="217">
        <v>20</v>
      </c>
    </row>
    <row r="172" spans="1:2" ht="15.75" hidden="1" x14ac:dyDescent="0.25">
      <c r="A172" s="218" t="s">
        <v>239</v>
      </c>
      <c r="B172" s="217"/>
    </row>
    <row r="173" spans="1:2" ht="15.75" hidden="1" x14ac:dyDescent="0.25">
      <c r="A173" s="218" t="s">
        <v>240</v>
      </c>
      <c r="B173" s="217"/>
    </row>
    <row r="174" spans="1:2" ht="15.75" hidden="1" x14ac:dyDescent="0.25">
      <c r="A174" s="218" t="s">
        <v>241</v>
      </c>
      <c r="B174" s="217"/>
    </row>
    <row r="175" spans="1:2" ht="15.75" hidden="1" x14ac:dyDescent="0.25">
      <c r="A175" s="218" t="s">
        <v>242</v>
      </c>
      <c r="B175" s="217"/>
    </row>
    <row r="176" spans="1:2" ht="15.75" x14ac:dyDescent="0.25">
      <c r="A176" s="218" t="s">
        <v>243</v>
      </c>
      <c r="B176" s="217">
        <v>10</v>
      </c>
    </row>
    <row r="177" spans="1:2" ht="15.75" hidden="1" x14ac:dyDescent="0.25">
      <c r="A177" s="218" t="s">
        <v>244</v>
      </c>
      <c r="B177" s="217"/>
    </row>
    <row r="178" spans="1:2" ht="15.75" hidden="1" x14ac:dyDescent="0.25">
      <c r="A178" s="218" t="s">
        <v>245</v>
      </c>
      <c r="B178" s="217"/>
    </row>
    <row r="179" spans="1:2" ht="15.75" hidden="1" x14ac:dyDescent="0.25">
      <c r="A179" s="218" t="s">
        <v>246</v>
      </c>
      <c r="B179" s="217"/>
    </row>
    <row r="180" spans="1:2" ht="15.75" hidden="1" x14ac:dyDescent="0.25">
      <c r="A180" s="218" t="s">
        <v>247</v>
      </c>
      <c r="B180" s="217"/>
    </row>
    <row r="181" spans="1:2" ht="15.75" hidden="1" x14ac:dyDescent="0.25">
      <c r="A181" s="218" t="s">
        <v>248</v>
      </c>
      <c r="B181" s="217"/>
    </row>
    <row r="182" spans="1:2" ht="15.75" hidden="1" x14ac:dyDescent="0.25">
      <c r="A182" s="218" t="s">
        <v>249</v>
      </c>
      <c r="B182" s="217"/>
    </row>
    <row r="183" spans="1:2" ht="15.75" x14ac:dyDescent="0.25">
      <c r="A183" s="219" t="s">
        <v>250</v>
      </c>
      <c r="B183" s="220">
        <v>30</v>
      </c>
    </row>
    <row r="184" spans="1:2" x14ac:dyDescent="0.25">
      <c r="A184" s="280" t="s">
        <v>256</v>
      </c>
      <c r="B184" s="280"/>
    </row>
    <row r="185" spans="1:2" ht="15.75" x14ac:dyDescent="0.25">
      <c r="A185" s="218" t="s">
        <v>230</v>
      </c>
      <c r="B185" s="217">
        <v>4</v>
      </c>
    </row>
    <row r="186" spans="1:2" ht="15.75" hidden="1" x14ac:dyDescent="0.25">
      <c r="A186" s="218" t="s">
        <v>231</v>
      </c>
      <c r="B186" s="217"/>
    </row>
    <row r="187" spans="1:2" ht="15.75" hidden="1" x14ac:dyDescent="0.25">
      <c r="A187" s="218" t="s">
        <v>232</v>
      </c>
      <c r="B187" s="217"/>
    </row>
    <row r="188" spans="1:2" ht="15.75" hidden="1" x14ac:dyDescent="0.25">
      <c r="A188" s="218" t="s">
        <v>233</v>
      </c>
      <c r="B188" s="217"/>
    </row>
    <row r="189" spans="1:2" ht="31.5" hidden="1" x14ac:dyDescent="0.25">
      <c r="A189" s="218" t="s">
        <v>234</v>
      </c>
      <c r="B189" s="217"/>
    </row>
    <row r="190" spans="1:2" ht="15.75" hidden="1" x14ac:dyDescent="0.25">
      <c r="A190" s="218" t="s">
        <v>235</v>
      </c>
      <c r="B190" s="217"/>
    </row>
    <row r="191" spans="1:2" ht="15.75" hidden="1" x14ac:dyDescent="0.25">
      <c r="A191" s="218" t="s">
        <v>236</v>
      </c>
      <c r="B191" s="217"/>
    </row>
    <row r="192" spans="1:2" ht="15.75" hidden="1" x14ac:dyDescent="0.25">
      <c r="A192" s="218" t="s">
        <v>237</v>
      </c>
      <c r="B192" s="217"/>
    </row>
    <row r="193" spans="1:2" ht="15.75" hidden="1" x14ac:dyDescent="0.25">
      <c r="A193" s="218" t="s">
        <v>238</v>
      </c>
      <c r="B193" s="217"/>
    </row>
    <row r="194" spans="1:2" ht="15.75" hidden="1" x14ac:dyDescent="0.25">
      <c r="A194" s="218" t="s">
        <v>239</v>
      </c>
      <c r="B194" s="217"/>
    </row>
    <row r="195" spans="1:2" ht="15.75" hidden="1" x14ac:dyDescent="0.25">
      <c r="A195" s="218" t="s">
        <v>240</v>
      </c>
      <c r="B195" s="217"/>
    </row>
    <row r="196" spans="1:2" ht="15.75" hidden="1" x14ac:dyDescent="0.25">
      <c r="A196" s="218" t="s">
        <v>241</v>
      </c>
      <c r="B196" s="217"/>
    </row>
    <row r="197" spans="1:2" ht="15.75" hidden="1" x14ac:dyDescent="0.25">
      <c r="A197" s="218" t="s">
        <v>242</v>
      </c>
      <c r="B197" s="217"/>
    </row>
    <row r="198" spans="1:2" ht="15.75" hidden="1" x14ac:dyDescent="0.25">
      <c r="A198" s="218" t="s">
        <v>243</v>
      </c>
      <c r="B198" s="217"/>
    </row>
    <row r="199" spans="1:2" ht="15.75" hidden="1" x14ac:dyDescent="0.25">
      <c r="A199" s="218" t="s">
        <v>244</v>
      </c>
      <c r="B199" s="217"/>
    </row>
    <row r="200" spans="1:2" ht="15.75" hidden="1" x14ac:dyDescent="0.25">
      <c r="A200" s="218" t="s">
        <v>245</v>
      </c>
      <c r="B200" s="217"/>
    </row>
    <row r="201" spans="1:2" ht="15.75" hidden="1" x14ac:dyDescent="0.25">
      <c r="A201" s="218" t="s">
        <v>246</v>
      </c>
      <c r="B201" s="217"/>
    </row>
    <row r="202" spans="1:2" ht="15.75" hidden="1" x14ac:dyDescent="0.25">
      <c r="A202" s="218" t="s">
        <v>247</v>
      </c>
      <c r="B202" s="217"/>
    </row>
    <row r="203" spans="1:2" ht="15.75" hidden="1" x14ac:dyDescent="0.25">
      <c r="A203" s="218" t="s">
        <v>248</v>
      </c>
      <c r="B203" s="217"/>
    </row>
    <row r="204" spans="1:2" ht="15.75" hidden="1" x14ac:dyDescent="0.25">
      <c r="A204" s="218" t="s">
        <v>249</v>
      </c>
      <c r="B204" s="217"/>
    </row>
    <row r="205" spans="1:2" ht="15.75" x14ac:dyDescent="0.25">
      <c r="A205" s="219" t="s">
        <v>250</v>
      </c>
      <c r="B205" s="220">
        <v>4</v>
      </c>
    </row>
    <row r="206" spans="1:2" x14ac:dyDescent="0.25">
      <c r="A206" s="280" t="s">
        <v>257</v>
      </c>
      <c r="B206" s="280"/>
    </row>
    <row r="207" spans="1:2" ht="15.75" hidden="1" x14ac:dyDescent="0.25">
      <c r="A207" s="218" t="s">
        <v>230</v>
      </c>
      <c r="B207" s="217"/>
    </row>
    <row r="208" spans="1:2" ht="15.75" x14ac:dyDescent="0.25">
      <c r="A208" s="218" t="s">
        <v>231</v>
      </c>
      <c r="B208" s="217"/>
    </row>
    <row r="209" spans="1:2" ht="15.75" hidden="1" x14ac:dyDescent="0.25">
      <c r="A209" s="218" t="s">
        <v>232</v>
      </c>
      <c r="B209" s="217"/>
    </row>
    <row r="210" spans="1:2" ht="15.75" hidden="1" x14ac:dyDescent="0.25">
      <c r="A210" s="218" t="s">
        <v>233</v>
      </c>
      <c r="B210" s="217"/>
    </row>
    <row r="211" spans="1:2" ht="31.5" hidden="1" x14ac:dyDescent="0.25">
      <c r="A211" s="218" t="s">
        <v>234</v>
      </c>
      <c r="B211" s="217"/>
    </row>
    <row r="212" spans="1:2" ht="15.75" hidden="1" x14ac:dyDescent="0.25">
      <c r="A212" s="218" t="s">
        <v>235</v>
      </c>
      <c r="B212" s="217"/>
    </row>
    <row r="213" spans="1:2" ht="15.75" hidden="1" x14ac:dyDescent="0.25">
      <c r="A213" s="218" t="s">
        <v>236</v>
      </c>
      <c r="B213" s="217"/>
    </row>
    <row r="214" spans="1:2" ht="15.75" x14ac:dyDescent="0.25">
      <c r="A214" s="218" t="s">
        <v>237</v>
      </c>
      <c r="B214" s="217"/>
    </row>
    <row r="215" spans="1:2" ht="15.75" hidden="1" x14ac:dyDescent="0.25">
      <c r="A215" s="218" t="s">
        <v>238</v>
      </c>
      <c r="B215" s="217"/>
    </row>
    <row r="216" spans="1:2" ht="15.75" x14ac:dyDescent="0.25">
      <c r="A216" s="218" t="s">
        <v>239</v>
      </c>
      <c r="B216" s="217"/>
    </row>
    <row r="217" spans="1:2" ht="15.75" hidden="1" x14ac:dyDescent="0.25">
      <c r="A217" s="218" t="s">
        <v>240</v>
      </c>
      <c r="B217" s="217"/>
    </row>
    <row r="218" spans="1:2" ht="15.75" x14ac:dyDescent="0.25">
      <c r="A218" s="218" t="s">
        <v>241</v>
      </c>
      <c r="B218" s="217"/>
    </row>
    <row r="219" spans="1:2" ht="15.75" hidden="1" x14ac:dyDescent="0.25">
      <c r="A219" s="218" t="s">
        <v>242</v>
      </c>
      <c r="B219" s="217"/>
    </row>
    <row r="220" spans="1:2" ht="15.75" hidden="1" x14ac:dyDescent="0.25">
      <c r="A220" s="218" t="s">
        <v>243</v>
      </c>
      <c r="B220" s="217"/>
    </row>
    <row r="221" spans="1:2" ht="15.75" x14ac:dyDescent="0.25">
      <c r="A221" s="218" t="s">
        <v>244</v>
      </c>
      <c r="B221" s="217"/>
    </row>
    <row r="222" spans="1:2" ht="15.75" hidden="1" x14ac:dyDescent="0.25">
      <c r="A222" s="218" t="s">
        <v>245</v>
      </c>
      <c r="B222" s="217"/>
    </row>
    <row r="223" spans="1:2" ht="15.75" x14ac:dyDescent="0.25">
      <c r="A223" s="218" t="s">
        <v>246</v>
      </c>
      <c r="B223" s="217"/>
    </row>
    <row r="224" spans="1:2" ht="15.75" x14ac:dyDescent="0.25">
      <c r="A224" s="218" t="s">
        <v>247</v>
      </c>
      <c r="B224" s="217"/>
    </row>
    <row r="225" spans="1:2" ht="15.75" hidden="1" x14ac:dyDescent="0.25">
      <c r="A225" s="218" t="s">
        <v>248</v>
      </c>
      <c r="B225" s="217"/>
    </row>
    <row r="226" spans="1:2" ht="15.75" x14ac:dyDescent="0.25">
      <c r="A226" s="218" t="s">
        <v>249</v>
      </c>
      <c r="B226" s="217"/>
    </row>
    <row r="227" spans="1:2" ht="15.75" x14ac:dyDescent="0.25">
      <c r="A227" s="219" t="s">
        <v>250</v>
      </c>
      <c r="B227" s="220">
        <v>0</v>
      </c>
    </row>
    <row r="228" spans="1:2" x14ac:dyDescent="0.25">
      <c r="A228" s="282" t="s">
        <v>259</v>
      </c>
      <c r="B228" s="283"/>
    </row>
    <row r="229" spans="1:2" ht="15.75" hidden="1" x14ac:dyDescent="0.25">
      <c r="A229" s="218" t="s">
        <v>230</v>
      </c>
      <c r="B229" s="217"/>
    </row>
    <row r="230" spans="1:2" ht="15.75" hidden="1" x14ac:dyDescent="0.25">
      <c r="A230" s="218" t="s">
        <v>231</v>
      </c>
      <c r="B230" s="217"/>
    </row>
    <row r="231" spans="1:2" ht="15.75" hidden="1" x14ac:dyDescent="0.25">
      <c r="A231" s="218" t="s">
        <v>232</v>
      </c>
      <c r="B231" s="217"/>
    </row>
    <row r="232" spans="1:2" ht="15.75" hidden="1" x14ac:dyDescent="0.25">
      <c r="A232" s="218" t="s">
        <v>233</v>
      </c>
      <c r="B232" s="217"/>
    </row>
    <row r="233" spans="1:2" ht="31.5" hidden="1" x14ac:dyDescent="0.25">
      <c r="A233" s="218" t="s">
        <v>234</v>
      </c>
      <c r="B233" s="217"/>
    </row>
    <row r="234" spans="1:2" ht="15.75" hidden="1" x14ac:dyDescent="0.25">
      <c r="A234" s="218" t="s">
        <v>235</v>
      </c>
      <c r="B234" s="217"/>
    </row>
    <row r="235" spans="1:2" ht="15.75" hidden="1" x14ac:dyDescent="0.25">
      <c r="A235" s="218" t="s">
        <v>236</v>
      </c>
      <c r="B235" s="217"/>
    </row>
    <row r="236" spans="1:2" ht="15.75" hidden="1" x14ac:dyDescent="0.25">
      <c r="A236" s="218" t="s">
        <v>237</v>
      </c>
      <c r="B236" s="217"/>
    </row>
    <row r="237" spans="1:2" ht="15.75" hidden="1" x14ac:dyDescent="0.25">
      <c r="A237" s="218" t="s">
        <v>238</v>
      </c>
      <c r="B237" s="217"/>
    </row>
    <row r="238" spans="1:2" ht="15.75" x14ac:dyDescent="0.25">
      <c r="A238" s="218" t="s">
        <v>239</v>
      </c>
      <c r="B238" s="217"/>
    </row>
    <row r="239" spans="1:2" ht="15.75" hidden="1" x14ac:dyDescent="0.25">
      <c r="A239" s="218" t="s">
        <v>240</v>
      </c>
      <c r="B239" s="217"/>
    </row>
    <row r="240" spans="1:2" ht="15.75" hidden="1" x14ac:dyDescent="0.25">
      <c r="A240" s="218" t="s">
        <v>241</v>
      </c>
      <c r="B240" s="217"/>
    </row>
    <row r="241" spans="1:2" ht="15.75" hidden="1" x14ac:dyDescent="0.25">
      <c r="A241" s="218" t="s">
        <v>242</v>
      </c>
      <c r="B241" s="217"/>
    </row>
    <row r="242" spans="1:2" ht="15.75" hidden="1" x14ac:dyDescent="0.25">
      <c r="A242" s="218" t="s">
        <v>243</v>
      </c>
      <c r="B242" s="217"/>
    </row>
    <row r="243" spans="1:2" ht="15.75" hidden="1" x14ac:dyDescent="0.25">
      <c r="A243" s="218" t="s">
        <v>244</v>
      </c>
      <c r="B243" s="217"/>
    </row>
    <row r="244" spans="1:2" ht="15.75" hidden="1" x14ac:dyDescent="0.25">
      <c r="A244" s="218" t="s">
        <v>245</v>
      </c>
      <c r="B244" s="217"/>
    </row>
    <row r="245" spans="1:2" ht="15.75" hidden="1" x14ac:dyDescent="0.25">
      <c r="A245" s="218" t="s">
        <v>246</v>
      </c>
      <c r="B245" s="217"/>
    </row>
    <row r="246" spans="1:2" ht="15.75" hidden="1" x14ac:dyDescent="0.25">
      <c r="A246" s="218" t="s">
        <v>247</v>
      </c>
      <c r="B246" s="217"/>
    </row>
    <row r="247" spans="1:2" ht="15.75" hidden="1" x14ac:dyDescent="0.25">
      <c r="A247" s="218" t="s">
        <v>248</v>
      </c>
      <c r="B247" s="217"/>
    </row>
    <row r="248" spans="1:2" ht="15.75" hidden="1" x14ac:dyDescent="0.25">
      <c r="A248" s="218" t="s">
        <v>249</v>
      </c>
      <c r="B248" s="217"/>
    </row>
    <row r="249" spans="1:2" ht="15.75" x14ac:dyDescent="0.25">
      <c r="A249" s="219" t="s">
        <v>250</v>
      </c>
      <c r="B249" s="220">
        <v>0</v>
      </c>
    </row>
    <row r="250" spans="1:2" x14ac:dyDescent="0.25">
      <c r="A250" s="282" t="s">
        <v>255</v>
      </c>
      <c r="B250" s="283"/>
    </row>
    <row r="251" spans="1:2" ht="15.75" hidden="1" x14ac:dyDescent="0.25">
      <c r="A251" s="218" t="s">
        <v>230</v>
      </c>
      <c r="B251" s="217"/>
    </row>
    <row r="252" spans="1:2" ht="15.75" hidden="1" x14ac:dyDescent="0.25">
      <c r="A252" s="218" t="s">
        <v>231</v>
      </c>
      <c r="B252" s="217"/>
    </row>
    <row r="253" spans="1:2" ht="15.75" hidden="1" x14ac:dyDescent="0.25">
      <c r="A253" s="218" t="s">
        <v>232</v>
      </c>
      <c r="B253" s="217"/>
    </row>
    <row r="254" spans="1:2" ht="15.75" hidden="1" x14ac:dyDescent="0.25">
      <c r="A254" s="218" t="s">
        <v>233</v>
      </c>
      <c r="B254" s="217"/>
    </row>
    <row r="255" spans="1:2" ht="31.5" hidden="1" x14ac:dyDescent="0.25">
      <c r="A255" s="218" t="s">
        <v>234</v>
      </c>
      <c r="B255" s="217"/>
    </row>
    <row r="256" spans="1:2" ht="15.75" hidden="1" x14ac:dyDescent="0.25">
      <c r="A256" s="218" t="s">
        <v>235</v>
      </c>
      <c r="B256" s="217"/>
    </row>
    <row r="257" spans="1:2" ht="15.75" hidden="1" x14ac:dyDescent="0.25">
      <c r="A257" s="218" t="s">
        <v>236</v>
      </c>
      <c r="B257" s="217"/>
    </row>
    <row r="258" spans="1:2" ht="15.75" hidden="1" x14ac:dyDescent="0.25">
      <c r="A258" s="218" t="s">
        <v>237</v>
      </c>
      <c r="B258" s="217"/>
    </row>
    <row r="259" spans="1:2" ht="15.75" hidden="1" x14ac:dyDescent="0.25">
      <c r="A259" s="218" t="s">
        <v>238</v>
      </c>
      <c r="B259" s="217"/>
    </row>
    <row r="260" spans="1:2" ht="15.75" hidden="1" x14ac:dyDescent="0.25">
      <c r="A260" s="218" t="s">
        <v>239</v>
      </c>
      <c r="B260" s="217"/>
    </row>
    <row r="261" spans="1:2" ht="15.75" hidden="1" x14ac:dyDescent="0.25">
      <c r="A261" s="218" t="s">
        <v>240</v>
      </c>
      <c r="B261" s="217"/>
    </row>
    <row r="262" spans="1:2" ht="15.75" x14ac:dyDescent="0.25">
      <c r="A262" s="218" t="s">
        <v>241</v>
      </c>
      <c r="B262" s="217">
        <v>50</v>
      </c>
    </row>
    <row r="263" spans="1:2" ht="15.75" hidden="1" x14ac:dyDescent="0.25">
      <c r="A263" s="218" t="s">
        <v>242</v>
      </c>
      <c r="B263" s="217"/>
    </row>
    <row r="264" spans="1:2" ht="15.75" hidden="1" x14ac:dyDescent="0.25">
      <c r="A264" s="218" t="s">
        <v>243</v>
      </c>
      <c r="B264" s="217"/>
    </row>
    <row r="265" spans="1:2" ht="15.75" hidden="1" x14ac:dyDescent="0.25">
      <c r="A265" s="218" t="s">
        <v>244</v>
      </c>
      <c r="B265" s="217"/>
    </row>
    <row r="266" spans="1:2" ht="15.75" hidden="1" x14ac:dyDescent="0.25">
      <c r="A266" s="218" t="s">
        <v>245</v>
      </c>
      <c r="B266" s="217"/>
    </row>
    <row r="267" spans="1:2" ht="15.75" hidden="1" x14ac:dyDescent="0.25">
      <c r="A267" s="218" t="s">
        <v>246</v>
      </c>
      <c r="B267" s="217"/>
    </row>
    <row r="268" spans="1:2" ht="15.75" hidden="1" x14ac:dyDescent="0.25">
      <c r="A268" s="218" t="s">
        <v>247</v>
      </c>
      <c r="B268" s="217"/>
    </row>
    <row r="269" spans="1:2" ht="15.75" hidden="1" x14ac:dyDescent="0.25">
      <c r="A269" s="218" t="s">
        <v>248</v>
      </c>
      <c r="B269" s="217"/>
    </row>
    <row r="270" spans="1:2" ht="15.75" hidden="1" x14ac:dyDescent="0.25">
      <c r="A270" s="218" t="s">
        <v>249</v>
      </c>
      <c r="B270" s="217"/>
    </row>
    <row r="271" spans="1:2" ht="15.75" x14ac:dyDescent="0.25">
      <c r="A271" s="219" t="s">
        <v>250</v>
      </c>
      <c r="B271" s="220">
        <v>50</v>
      </c>
    </row>
    <row r="272" spans="1:2" x14ac:dyDescent="0.25">
      <c r="A272" s="282" t="s">
        <v>258</v>
      </c>
      <c r="B272" s="283"/>
    </row>
    <row r="273" spans="1:2" ht="15.75" hidden="1" x14ac:dyDescent="0.25">
      <c r="A273" s="218" t="s">
        <v>230</v>
      </c>
      <c r="B273" s="217"/>
    </row>
    <row r="274" spans="1:2" ht="15.75" hidden="1" x14ac:dyDescent="0.25">
      <c r="A274" s="218" t="s">
        <v>231</v>
      </c>
      <c r="B274" s="217"/>
    </row>
    <row r="275" spans="1:2" ht="15.75" hidden="1" x14ac:dyDescent="0.25">
      <c r="A275" s="218" t="s">
        <v>232</v>
      </c>
      <c r="B275" s="217"/>
    </row>
    <row r="276" spans="1:2" ht="15.75" hidden="1" x14ac:dyDescent="0.25">
      <c r="A276" s="218" t="s">
        <v>233</v>
      </c>
      <c r="B276" s="217"/>
    </row>
    <row r="277" spans="1:2" ht="31.5" hidden="1" x14ac:dyDescent="0.25">
      <c r="A277" s="218" t="s">
        <v>234</v>
      </c>
      <c r="B277" s="217"/>
    </row>
    <row r="278" spans="1:2" ht="15.75" hidden="1" x14ac:dyDescent="0.25">
      <c r="A278" s="218" t="s">
        <v>235</v>
      </c>
      <c r="B278" s="217"/>
    </row>
    <row r="279" spans="1:2" ht="15.75" hidden="1" x14ac:dyDescent="0.25">
      <c r="A279" s="218" t="s">
        <v>236</v>
      </c>
      <c r="B279" s="217"/>
    </row>
    <row r="280" spans="1:2" ht="15.75" hidden="1" x14ac:dyDescent="0.25">
      <c r="A280" s="218" t="s">
        <v>237</v>
      </c>
      <c r="B280" s="217"/>
    </row>
    <row r="281" spans="1:2" ht="15.75" hidden="1" x14ac:dyDescent="0.25">
      <c r="A281" s="218" t="s">
        <v>238</v>
      </c>
      <c r="B281" s="217"/>
    </row>
    <row r="282" spans="1:2" ht="15.75" x14ac:dyDescent="0.25">
      <c r="A282" s="218" t="s">
        <v>239</v>
      </c>
      <c r="B282" s="217"/>
    </row>
    <row r="283" spans="1:2" ht="15.75" hidden="1" x14ac:dyDescent="0.25">
      <c r="A283" s="218" t="s">
        <v>240</v>
      </c>
      <c r="B283" s="217"/>
    </row>
    <row r="284" spans="1:2" ht="15.75" hidden="1" x14ac:dyDescent="0.25">
      <c r="A284" s="218" t="s">
        <v>241</v>
      </c>
      <c r="B284" s="217"/>
    </row>
    <row r="285" spans="1:2" ht="15.75" hidden="1" x14ac:dyDescent="0.25">
      <c r="A285" s="218" t="s">
        <v>242</v>
      </c>
      <c r="B285" s="217"/>
    </row>
    <row r="286" spans="1:2" ht="15.75" hidden="1" x14ac:dyDescent="0.25">
      <c r="A286" s="218" t="s">
        <v>243</v>
      </c>
      <c r="B286" s="217"/>
    </row>
    <row r="287" spans="1:2" ht="15.75" hidden="1" x14ac:dyDescent="0.25">
      <c r="A287" s="218" t="s">
        <v>244</v>
      </c>
      <c r="B287" s="217"/>
    </row>
    <row r="288" spans="1:2" ht="15.75" hidden="1" x14ac:dyDescent="0.25">
      <c r="A288" s="218" t="s">
        <v>245</v>
      </c>
      <c r="B288" s="217"/>
    </row>
    <row r="289" spans="1:2" ht="15.75" hidden="1" x14ac:dyDescent="0.25">
      <c r="A289" s="218" t="s">
        <v>246</v>
      </c>
      <c r="B289" s="217"/>
    </row>
    <row r="290" spans="1:2" ht="15.75" hidden="1" x14ac:dyDescent="0.25">
      <c r="A290" s="218" t="s">
        <v>247</v>
      </c>
      <c r="B290" s="217"/>
    </row>
    <row r="291" spans="1:2" ht="15.75" hidden="1" x14ac:dyDescent="0.25">
      <c r="A291" s="218" t="s">
        <v>248</v>
      </c>
      <c r="B291" s="217"/>
    </row>
    <row r="292" spans="1:2" ht="15.75" hidden="1" x14ac:dyDescent="0.25">
      <c r="A292" s="218" t="s">
        <v>249</v>
      </c>
      <c r="B292" s="217"/>
    </row>
    <row r="293" spans="1:2" ht="15.75" x14ac:dyDescent="0.25">
      <c r="A293" s="219" t="s">
        <v>250</v>
      </c>
      <c r="B293" s="220">
        <v>0</v>
      </c>
    </row>
    <row r="294" spans="1:2" x14ac:dyDescent="0.25">
      <c r="A294" s="221" t="s">
        <v>260</v>
      </c>
      <c r="B294" s="222">
        <v>3925</v>
      </c>
    </row>
    <row r="295" spans="1:2" x14ac:dyDescent="0.25">
      <c r="A295" s="223" t="s">
        <v>261</v>
      </c>
      <c r="B295" s="224">
        <v>50</v>
      </c>
    </row>
  </sheetData>
  <customSheetViews>
    <customSheetView guid="{4499D588-D746-460C-B784-E74856D3B233}" scale="90" fitToPage="1" state="hidden">
      <pane ySplit="4" topLeftCell="A5" activePane="bottomLeft" state="frozen"/>
      <selection pane="bottomLeft" activeCell="K35" sqref="K35"/>
      <pageMargins left="0.31496062992125984" right="0.31496062992125984" top="0.35433070866141736" bottom="0.35433070866141736" header="0.31496062992125984" footer="0.31496062992125984"/>
      <pageSetup paperSize="9" scale="75" orientation="landscape" r:id="rId1"/>
    </customSheetView>
    <customSheetView guid="{6BD6499E-5662-4CC5-8D7A-C6B3594CACB9}" scale="90" showPageBreaks="1" fitToPage="1">
      <pane ySplit="4" topLeftCell="A5" activePane="bottomLeft" state="frozen"/>
      <selection pane="bottomLeft" activeCell="N33" sqref="N33"/>
      <pageMargins left="0.31496062992125984" right="0.31496062992125984" top="0.35433070866141736" bottom="0.35433070866141736" header="0.31496062992125984" footer="0.31496062992125984"/>
      <pageSetup paperSize="8" orientation="landscape" r:id="rId2"/>
    </customSheetView>
    <customSheetView guid="{D371F323-5F9A-4FCB-9857-B61E474A5B6C}" scale="90" fitToPage="1">
      <pane ySplit="4" topLeftCell="A23" activePane="bottomLeft" state="frozen"/>
      <selection pane="bottomLeft" activeCell="G45" sqref="G45"/>
      <pageMargins left="0.31496062992125984" right="0.31496062992125984" top="0.35433070866141736" bottom="0.35433070866141736" header="0.31496062992125984" footer="0.31496062992125984"/>
      <pageSetup paperSize="9" scale="75" orientation="landscape" r:id="rId3"/>
    </customSheetView>
    <customSheetView guid="{FDEAECBE-33AC-40ED-8C2A-9D7FD7B54355}" scale="90" fitToPage="1">
      <pane ySplit="4" topLeftCell="A5" activePane="bottomLeft" state="frozen"/>
      <selection pane="bottomLeft" activeCell="J26" sqref="J26"/>
      <pageMargins left="0.31496062992125984" right="0.31496062992125984" top="0.35433070866141736" bottom="0.35433070866141736" header="0.31496062992125984" footer="0.31496062992125984"/>
      <pageSetup paperSize="9" scale="75" orientation="landscape" r:id="rId4"/>
    </customSheetView>
  </customSheetViews>
  <mergeCells count="15">
    <mergeCell ref="A272:B272"/>
    <mergeCell ref="A96:B96"/>
    <mergeCell ref="A118:B118"/>
    <mergeCell ref="A140:B140"/>
    <mergeCell ref="A162:B162"/>
    <mergeCell ref="A250:B250"/>
    <mergeCell ref="A184:B184"/>
    <mergeCell ref="A206:B206"/>
    <mergeCell ref="A228:B228"/>
    <mergeCell ref="A4:B4"/>
    <mergeCell ref="A30:B30"/>
    <mergeCell ref="A52:B52"/>
    <mergeCell ref="A74:B74"/>
    <mergeCell ref="A8:B8"/>
    <mergeCell ref="A6:A7"/>
  </mergeCells>
  <pageMargins left="0.31496062992125984" right="0.31496062992125984" top="0.35433070866141736" bottom="0.35433070866141736" header="0.31496062992125984" footer="0.31496062992125984"/>
  <pageSetup paperSize="9" scale="66" orientation="portrait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39997558519241921"/>
  </sheetPr>
  <dimension ref="A1:F93"/>
  <sheetViews>
    <sheetView view="pageBreakPreview" zoomScaleNormal="90" zoomScaleSheetLayoutView="100" workbookViewId="0">
      <pane xSplit="2" ySplit="10" topLeftCell="C84" activePane="bottomRight" state="frozen"/>
      <selection activeCell="P19" sqref="P19"/>
      <selection pane="topRight" activeCell="P19" sqref="P19"/>
      <selection pane="bottomLeft" activeCell="P19" sqref="P19"/>
      <selection pane="bottomRight" activeCell="E2" sqref="E2"/>
    </sheetView>
  </sheetViews>
  <sheetFormatPr defaultRowHeight="15" x14ac:dyDescent="0.25"/>
  <cols>
    <col min="1" max="1" width="3.28515625" style="1" customWidth="1"/>
    <col min="2" max="2" width="45.5703125" style="1" customWidth="1"/>
    <col min="3" max="3" width="11.85546875" style="1" customWidth="1"/>
    <col min="4" max="4" width="13.7109375" style="1" customWidth="1"/>
    <col min="5" max="5" width="11.5703125" style="1" customWidth="1"/>
    <col min="6" max="16384" width="9.140625" style="1"/>
  </cols>
  <sheetData>
    <row r="1" spans="1:5" x14ac:dyDescent="0.25">
      <c r="E1" s="375" t="s">
        <v>270</v>
      </c>
    </row>
    <row r="2" spans="1:5" x14ac:dyDescent="0.25">
      <c r="E2" s="376" t="s">
        <v>268</v>
      </c>
    </row>
    <row r="3" spans="1:5" x14ac:dyDescent="0.25">
      <c r="E3" s="377" t="s">
        <v>269</v>
      </c>
    </row>
    <row r="4" spans="1:5" ht="18.75" x14ac:dyDescent="0.3">
      <c r="A4" s="291" t="s">
        <v>0</v>
      </c>
      <c r="B4" s="291"/>
      <c r="C4" s="294" t="s">
        <v>15</v>
      </c>
      <c r="D4" s="294"/>
      <c r="E4" s="294"/>
    </row>
    <row r="5" spans="1:5" x14ac:dyDescent="0.25">
      <c r="A5" s="291"/>
      <c r="B5" s="291"/>
      <c r="C5" s="296" t="s">
        <v>207</v>
      </c>
      <c r="D5" s="297"/>
      <c r="E5" s="298"/>
    </row>
    <row r="6" spans="1:5" x14ac:dyDescent="0.25">
      <c r="A6" s="291"/>
      <c r="B6" s="291"/>
      <c r="C6" s="299"/>
      <c r="D6" s="300"/>
      <c r="E6" s="301"/>
    </row>
    <row r="7" spans="1:5" ht="32.25" customHeight="1" x14ac:dyDescent="0.25">
      <c r="A7" s="291"/>
      <c r="B7" s="291"/>
      <c r="C7" s="295" t="s">
        <v>219</v>
      </c>
      <c r="D7" s="295"/>
      <c r="E7" s="295"/>
    </row>
    <row r="8" spans="1:5" ht="15" customHeight="1" x14ac:dyDescent="0.25">
      <c r="A8" s="291"/>
      <c r="B8" s="291"/>
      <c r="C8" s="254" t="s">
        <v>5</v>
      </c>
      <c r="D8" s="284" t="s">
        <v>10</v>
      </c>
      <c r="E8" s="284"/>
    </row>
    <row r="9" spans="1:5" ht="15" customHeight="1" x14ac:dyDescent="0.25">
      <c r="A9" s="291"/>
      <c r="B9" s="291"/>
      <c r="C9" s="254"/>
      <c r="D9" s="254" t="s">
        <v>6</v>
      </c>
      <c r="E9" s="254" t="s">
        <v>47</v>
      </c>
    </row>
    <row r="10" spans="1:5" x14ac:dyDescent="0.25">
      <c r="A10" s="291"/>
      <c r="B10" s="291"/>
      <c r="C10" s="254"/>
      <c r="D10" s="254"/>
      <c r="E10" s="254"/>
    </row>
    <row r="11" spans="1:5" ht="25.5" x14ac:dyDescent="0.25">
      <c r="A11" s="178">
        <v>1</v>
      </c>
      <c r="B11" s="179" t="s">
        <v>125</v>
      </c>
      <c r="C11" s="8">
        <v>2300</v>
      </c>
      <c r="D11" s="8"/>
      <c r="E11" s="8"/>
    </row>
    <row r="12" spans="1:5" hidden="1" x14ac:dyDescent="0.25">
      <c r="A12" s="178">
        <v>2</v>
      </c>
      <c r="B12" s="179" t="s">
        <v>126</v>
      </c>
      <c r="C12" s="8"/>
      <c r="D12" s="8"/>
      <c r="E12" s="8"/>
    </row>
    <row r="13" spans="1:5" ht="25.5" x14ac:dyDescent="0.25">
      <c r="A13" s="178">
        <v>3</v>
      </c>
      <c r="B13" s="179" t="s">
        <v>127</v>
      </c>
      <c r="C13" s="8">
        <v>1200</v>
      </c>
      <c r="D13" s="8"/>
      <c r="E13" s="8"/>
    </row>
    <row r="14" spans="1:5" ht="25.5" x14ac:dyDescent="0.25">
      <c r="A14" s="178">
        <v>4</v>
      </c>
      <c r="B14" s="179" t="s">
        <v>208</v>
      </c>
      <c r="C14" s="8">
        <v>7249</v>
      </c>
      <c r="D14" s="8">
        <v>6234</v>
      </c>
      <c r="E14" s="8"/>
    </row>
    <row r="15" spans="1:5" ht="25.5" hidden="1" x14ac:dyDescent="0.25">
      <c r="A15" s="178">
        <v>5</v>
      </c>
      <c r="B15" s="179" t="s">
        <v>128</v>
      </c>
      <c r="C15" s="8"/>
      <c r="D15" s="8"/>
      <c r="E15" s="8"/>
    </row>
    <row r="16" spans="1:5" ht="25.5" x14ac:dyDescent="0.25">
      <c r="A16" s="178">
        <v>6</v>
      </c>
      <c r="B16" s="179" t="s">
        <v>129</v>
      </c>
      <c r="C16" s="8">
        <v>500</v>
      </c>
      <c r="D16" s="8"/>
      <c r="E16" s="8"/>
    </row>
    <row r="17" spans="1:5" ht="38.25" x14ac:dyDescent="0.25">
      <c r="A17" s="178">
        <v>7</v>
      </c>
      <c r="B17" s="179" t="s">
        <v>130</v>
      </c>
      <c r="C17" s="8">
        <v>172</v>
      </c>
      <c r="D17" s="8"/>
      <c r="E17" s="8"/>
    </row>
    <row r="18" spans="1:5" x14ac:dyDescent="0.25">
      <c r="A18" s="178">
        <v>8</v>
      </c>
      <c r="B18" s="179" t="s">
        <v>131</v>
      </c>
      <c r="C18" s="8">
        <v>5982</v>
      </c>
      <c r="D18" s="8"/>
      <c r="E18" s="8"/>
    </row>
    <row r="19" spans="1:5" x14ac:dyDescent="0.25">
      <c r="A19" s="178">
        <v>9</v>
      </c>
      <c r="B19" s="179" t="s">
        <v>132</v>
      </c>
      <c r="C19" s="8">
        <v>400</v>
      </c>
      <c r="D19" s="8"/>
      <c r="E19" s="8"/>
    </row>
    <row r="20" spans="1:5" ht="25.5" hidden="1" x14ac:dyDescent="0.25">
      <c r="A20" s="178">
        <v>10</v>
      </c>
      <c r="B20" s="179" t="s">
        <v>133</v>
      </c>
      <c r="C20" s="8"/>
      <c r="D20" s="8"/>
      <c r="E20" s="8"/>
    </row>
    <row r="21" spans="1:5" ht="25.5" hidden="1" x14ac:dyDescent="0.25">
      <c r="A21" s="178">
        <v>11</v>
      </c>
      <c r="B21" s="179" t="s">
        <v>134</v>
      </c>
      <c r="C21" s="8"/>
      <c r="D21" s="8"/>
      <c r="E21" s="8"/>
    </row>
    <row r="22" spans="1:5" ht="25.5" x14ac:dyDescent="0.25">
      <c r="A22" s="178">
        <v>12</v>
      </c>
      <c r="B22" s="179" t="s">
        <v>135</v>
      </c>
      <c r="C22" s="8">
        <v>1300</v>
      </c>
      <c r="D22" s="8"/>
      <c r="E22" s="8"/>
    </row>
    <row r="23" spans="1:5" ht="25.5" x14ac:dyDescent="0.25">
      <c r="A23" s="178">
        <v>13</v>
      </c>
      <c r="B23" s="179" t="s">
        <v>136</v>
      </c>
      <c r="C23" s="8">
        <v>428</v>
      </c>
      <c r="D23" s="8"/>
      <c r="E23" s="8"/>
    </row>
    <row r="24" spans="1:5" x14ac:dyDescent="0.25">
      <c r="A24" s="178">
        <v>14</v>
      </c>
      <c r="B24" s="179" t="s">
        <v>137</v>
      </c>
      <c r="C24" s="8">
        <v>1100</v>
      </c>
      <c r="D24" s="8"/>
      <c r="E24" s="8"/>
    </row>
    <row r="25" spans="1:5" x14ac:dyDescent="0.25">
      <c r="A25" s="178">
        <v>15</v>
      </c>
      <c r="B25" s="179" t="s">
        <v>138</v>
      </c>
      <c r="C25" s="8">
        <v>1000</v>
      </c>
      <c r="D25" s="8"/>
      <c r="E25" s="8"/>
    </row>
    <row r="26" spans="1:5" x14ac:dyDescent="0.25">
      <c r="A26" s="178">
        <v>16</v>
      </c>
      <c r="B26" s="179" t="s">
        <v>139</v>
      </c>
      <c r="C26" s="8">
        <v>800</v>
      </c>
      <c r="D26" s="8"/>
      <c r="E26" s="8"/>
    </row>
    <row r="27" spans="1:5" x14ac:dyDescent="0.25">
      <c r="A27" s="178">
        <v>17</v>
      </c>
      <c r="B27" s="179" t="s">
        <v>140</v>
      </c>
      <c r="C27" s="8">
        <v>1500</v>
      </c>
      <c r="D27" s="8"/>
      <c r="E27" s="8"/>
    </row>
    <row r="28" spans="1:5" ht="25.5" x14ac:dyDescent="0.25">
      <c r="A28" s="178">
        <v>18</v>
      </c>
      <c r="B28" s="179" t="s">
        <v>141</v>
      </c>
      <c r="C28" s="8">
        <v>3250</v>
      </c>
      <c r="D28" s="8">
        <v>250</v>
      </c>
      <c r="E28" s="8"/>
    </row>
    <row r="29" spans="1:5" ht="25.5" x14ac:dyDescent="0.25">
      <c r="A29" s="178">
        <v>19</v>
      </c>
      <c r="B29" s="179" t="s">
        <v>142</v>
      </c>
      <c r="C29" s="8">
        <v>300</v>
      </c>
      <c r="D29" s="8"/>
      <c r="E29" s="8"/>
    </row>
    <row r="30" spans="1:5" x14ac:dyDescent="0.25">
      <c r="A30" s="178">
        <v>20</v>
      </c>
      <c r="B30" s="179" t="s">
        <v>143</v>
      </c>
      <c r="C30" s="8">
        <v>2000</v>
      </c>
      <c r="D30" s="8"/>
      <c r="E30" s="8"/>
    </row>
    <row r="31" spans="1:5" x14ac:dyDescent="0.25">
      <c r="A31" s="178">
        <v>21</v>
      </c>
      <c r="B31" s="179" t="s">
        <v>144</v>
      </c>
      <c r="C31" s="8">
        <v>356</v>
      </c>
      <c r="D31" s="8"/>
      <c r="E31" s="8"/>
    </row>
    <row r="32" spans="1:5" x14ac:dyDescent="0.25">
      <c r="A32" s="178">
        <v>22</v>
      </c>
      <c r="B32" s="179" t="s">
        <v>145</v>
      </c>
      <c r="C32" s="8">
        <v>200</v>
      </c>
      <c r="D32" s="8"/>
      <c r="E32" s="8"/>
    </row>
    <row r="33" spans="1:5" x14ac:dyDescent="0.25">
      <c r="A33" s="178">
        <v>23</v>
      </c>
      <c r="B33" s="179" t="s">
        <v>146</v>
      </c>
      <c r="C33" s="8">
        <v>531</v>
      </c>
      <c r="D33" s="8"/>
      <c r="E33" s="8"/>
    </row>
    <row r="34" spans="1:5" x14ac:dyDescent="0.25">
      <c r="A34" s="178">
        <v>24</v>
      </c>
      <c r="B34" s="179" t="s">
        <v>147</v>
      </c>
      <c r="C34" s="8">
        <v>700</v>
      </c>
      <c r="D34" s="8"/>
      <c r="E34" s="8"/>
    </row>
    <row r="35" spans="1:5" x14ac:dyDescent="0.25">
      <c r="A35" s="178">
        <v>25</v>
      </c>
      <c r="B35" s="179" t="s">
        <v>148</v>
      </c>
      <c r="C35" s="8">
        <v>800</v>
      </c>
      <c r="D35" s="8"/>
      <c r="E35" s="8"/>
    </row>
    <row r="36" spans="1:5" x14ac:dyDescent="0.25">
      <c r="A36" s="178">
        <v>26</v>
      </c>
      <c r="B36" s="179" t="s">
        <v>149</v>
      </c>
      <c r="C36" s="8">
        <v>1700</v>
      </c>
      <c r="D36" s="8"/>
      <c r="E36" s="8"/>
    </row>
    <row r="37" spans="1:5" hidden="1" x14ac:dyDescent="0.25">
      <c r="A37" s="178">
        <v>27</v>
      </c>
      <c r="B37" s="179" t="s">
        <v>150</v>
      </c>
      <c r="C37" s="8"/>
      <c r="D37" s="8"/>
      <c r="E37" s="8"/>
    </row>
    <row r="38" spans="1:5" x14ac:dyDescent="0.25">
      <c r="A38" s="178">
        <v>28</v>
      </c>
      <c r="B38" s="179" t="s">
        <v>151</v>
      </c>
      <c r="C38" s="8">
        <v>400</v>
      </c>
      <c r="D38" s="8"/>
      <c r="E38" s="8"/>
    </row>
    <row r="39" spans="1:5" x14ac:dyDescent="0.25">
      <c r="A39" s="178">
        <v>29</v>
      </c>
      <c r="B39" s="179" t="s">
        <v>152</v>
      </c>
      <c r="C39" s="8">
        <v>300</v>
      </c>
      <c r="D39" s="8"/>
      <c r="E39" s="8"/>
    </row>
    <row r="40" spans="1:5" x14ac:dyDescent="0.25">
      <c r="A40" s="178">
        <v>30</v>
      </c>
      <c r="B40" s="179" t="s">
        <v>153</v>
      </c>
      <c r="C40" s="8">
        <v>400</v>
      </c>
      <c r="D40" s="8"/>
      <c r="E40" s="8"/>
    </row>
    <row r="41" spans="1:5" x14ac:dyDescent="0.25">
      <c r="A41" s="178">
        <v>31</v>
      </c>
      <c r="B41" s="179" t="s">
        <v>154</v>
      </c>
      <c r="C41" s="8">
        <v>813</v>
      </c>
      <c r="D41" s="8"/>
      <c r="E41" s="8"/>
    </row>
    <row r="42" spans="1:5" x14ac:dyDescent="0.25">
      <c r="A42" s="178">
        <v>32</v>
      </c>
      <c r="B42" s="179" t="s">
        <v>155</v>
      </c>
      <c r="C42" s="8">
        <v>305</v>
      </c>
      <c r="D42" s="8"/>
      <c r="E42" s="8"/>
    </row>
    <row r="43" spans="1:5" ht="25.5" x14ac:dyDescent="0.25">
      <c r="A43" s="178">
        <v>33</v>
      </c>
      <c r="B43" s="179" t="s">
        <v>156</v>
      </c>
      <c r="C43" s="8">
        <v>200</v>
      </c>
      <c r="D43" s="8"/>
      <c r="E43" s="8"/>
    </row>
    <row r="44" spans="1:5" hidden="1" x14ac:dyDescent="0.25">
      <c r="A44" s="178">
        <v>34</v>
      </c>
      <c r="B44" s="179" t="s">
        <v>157</v>
      </c>
      <c r="C44" s="8"/>
      <c r="D44" s="8"/>
      <c r="E44" s="8"/>
    </row>
    <row r="45" spans="1:5" ht="31.5" customHeight="1" x14ac:dyDescent="0.25">
      <c r="A45" s="178">
        <v>35</v>
      </c>
      <c r="B45" s="179" t="s">
        <v>158</v>
      </c>
      <c r="C45" s="8">
        <v>470</v>
      </c>
      <c r="D45" s="8"/>
      <c r="E45" s="8"/>
    </row>
    <row r="46" spans="1:5" ht="25.5" x14ac:dyDescent="0.25">
      <c r="A46" s="178">
        <v>36</v>
      </c>
      <c r="B46" s="179" t="s">
        <v>159</v>
      </c>
      <c r="C46" s="8">
        <v>400</v>
      </c>
      <c r="D46" s="8"/>
      <c r="E46" s="8"/>
    </row>
    <row r="47" spans="1:5" x14ac:dyDescent="0.25">
      <c r="A47" s="178">
        <v>37</v>
      </c>
      <c r="B47" s="179" t="s">
        <v>160</v>
      </c>
      <c r="C47" s="8">
        <v>600</v>
      </c>
      <c r="D47" s="8"/>
      <c r="E47" s="8"/>
    </row>
    <row r="48" spans="1:5" x14ac:dyDescent="0.25">
      <c r="A48" s="178">
        <v>38</v>
      </c>
      <c r="B48" s="179" t="s">
        <v>161</v>
      </c>
      <c r="C48" s="8">
        <v>350</v>
      </c>
      <c r="D48" s="8"/>
      <c r="E48" s="8"/>
    </row>
    <row r="49" spans="1:6" hidden="1" x14ac:dyDescent="0.25">
      <c r="A49" s="178">
        <v>39</v>
      </c>
      <c r="B49" s="179" t="s">
        <v>162</v>
      </c>
      <c r="C49" s="8"/>
      <c r="D49" s="8"/>
      <c r="E49" s="8"/>
    </row>
    <row r="50" spans="1:6" hidden="1" x14ac:dyDescent="0.25">
      <c r="A50" s="178">
        <v>40</v>
      </c>
      <c r="B50" s="179" t="s">
        <v>163</v>
      </c>
      <c r="C50" s="8"/>
      <c r="D50" s="8"/>
      <c r="E50" s="8"/>
    </row>
    <row r="51" spans="1:6" hidden="1" x14ac:dyDescent="0.25">
      <c r="A51" s="178">
        <v>41</v>
      </c>
      <c r="B51" s="179" t="s">
        <v>164</v>
      </c>
      <c r="C51" s="8"/>
      <c r="D51" s="8"/>
      <c r="E51" s="8"/>
    </row>
    <row r="52" spans="1:6" hidden="1" x14ac:dyDescent="0.25">
      <c r="A52" s="178">
        <v>42</v>
      </c>
      <c r="B52" s="179" t="s">
        <v>165</v>
      </c>
      <c r="C52" s="8"/>
      <c r="D52" s="8"/>
      <c r="E52" s="8"/>
    </row>
    <row r="53" spans="1:6" hidden="1" x14ac:dyDescent="0.25">
      <c r="A53" s="178">
        <v>43</v>
      </c>
      <c r="B53" s="179" t="s">
        <v>166</v>
      </c>
      <c r="C53" s="8"/>
      <c r="D53" s="8"/>
      <c r="E53" s="8"/>
    </row>
    <row r="54" spans="1:6" hidden="1" x14ac:dyDescent="0.25">
      <c r="A54" s="178">
        <v>44</v>
      </c>
      <c r="B54" s="179" t="s">
        <v>167</v>
      </c>
      <c r="C54" s="8"/>
      <c r="D54" s="8"/>
      <c r="E54" s="8"/>
    </row>
    <row r="55" spans="1:6" hidden="1" x14ac:dyDescent="0.25">
      <c r="A55" s="180">
        <v>45</v>
      </c>
      <c r="B55" s="181" t="s">
        <v>209</v>
      </c>
      <c r="C55" s="8"/>
      <c r="D55" s="8"/>
      <c r="E55" s="8"/>
    </row>
    <row r="56" spans="1:6" x14ac:dyDescent="0.25">
      <c r="A56" s="178">
        <v>46</v>
      </c>
      <c r="B56" s="179" t="s">
        <v>168</v>
      </c>
      <c r="C56" s="8">
        <v>300</v>
      </c>
      <c r="D56" s="8"/>
      <c r="E56" s="8"/>
    </row>
    <row r="57" spans="1:6" x14ac:dyDescent="0.25">
      <c r="A57" s="178">
        <v>47</v>
      </c>
      <c r="B57" s="179" t="s">
        <v>169</v>
      </c>
      <c r="C57" s="8">
        <v>500</v>
      </c>
      <c r="D57" s="8"/>
      <c r="E57" s="8"/>
      <c r="F57" s="1" t="s">
        <v>51</v>
      </c>
    </row>
    <row r="58" spans="1:6" hidden="1" x14ac:dyDescent="0.25">
      <c r="A58" s="178">
        <v>48</v>
      </c>
      <c r="B58" s="179" t="s">
        <v>170</v>
      </c>
      <c r="C58" s="8"/>
      <c r="D58" s="8"/>
      <c r="E58" s="8"/>
    </row>
    <row r="59" spans="1:6" x14ac:dyDescent="0.25">
      <c r="A59" s="178">
        <v>49</v>
      </c>
      <c r="B59" s="179" t="s">
        <v>171</v>
      </c>
      <c r="C59" s="8">
        <v>150</v>
      </c>
      <c r="D59" s="8"/>
      <c r="E59" s="8"/>
    </row>
    <row r="60" spans="1:6" x14ac:dyDescent="0.25">
      <c r="A60" s="178">
        <v>50</v>
      </c>
      <c r="B60" s="179" t="s">
        <v>172</v>
      </c>
      <c r="C60" s="8">
        <v>1000</v>
      </c>
      <c r="D60" s="8"/>
      <c r="E60" s="8"/>
    </row>
    <row r="61" spans="1:6" x14ac:dyDescent="0.25">
      <c r="A61" s="178">
        <v>51</v>
      </c>
      <c r="B61" s="179" t="s">
        <v>173</v>
      </c>
      <c r="C61" s="8">
        <v>730</v>
      </c>
      <c r="D61" s="8"/>
      <c r="E61" s="8"/>
    </row>
    <row r="62" spans="1:6" hidden="1" x14ac:dyDescent="0.25">
      <c r="A62" s="178">
        <v>52</v>
      </c>
      <c r="B62" s="179" t="s">
        <v>210</v>
      </c>
      <c r="C62" s="8"/>
      <c r="D62" s="8"/>
      <c r="E62" s="8"/>
    </row>
    <row r="63" spans="1:6" hidden="1" x14ac:dyDescent="0.25">
      <c r="A63" s="178">
        <v>53</v>
      </c>
      <c r="B63" s="179" t="s">
        <v>174</v>
      </c>
      <c r="C63" s="8"/>
      <c r="D63" s="8"/>
      <c r="E63" s="8"/>
    </row>
    <row r="64" spans="1:6" hidden="1" x14ac:dyDescent="0.25">
      <c r="A64" s="178">
        <v>54</v>
      </c>
      <c r="B64" s="179" t="s">
        <v>175</v>
      </c>
      <c r="C64" s="8"/>
      <c r="D64" s="8"/>
      <c r="E64" s="8"/>
    </row>
    <row r="65" spans="1:5" hidden="1" x14ac:dyDescent="0.25">
      <c r="A65" s="178">
        <v>55</v>
      </c>
      <c r="B65" s="179" t="s">
        <v>176</v>
      </c>
      <c r="C65" s="8"/>
      <c r="D65" s="8"/>
      <c r="E65" s="8"/>
    </row>
    <row r="66" spans="1:5" hidden="1" x14ac:dyDescent="0.25">
      <c r="A66" s="180">
        <v>56</v>
      </c>
      <c r="B66" s="181" t="s">
        <v>211</v>
      </c>
      <c r="C66" s="8"/>
      <c r="D66" s="8"/>
      <c r="E66" s="8"/>
    </row>
    <row r="67" spans="1:5" x14ac:dyDescent="0.25">
      <c r="A67" s="178">
        <v>57</v>
      </c>
      <c r="B67" s="179" t="s">
        <v>177</v>
      </c>
      <c r="C67" s="8">
        <v>181</v>
      </c>
      <c r="D67" s="8"/>
      <c r="E67" s="8">
        <v>81</v>
      </c>
    </row>
    <row r="68" spans="1:5" x14ac:dyDescent="0.25">
      <c r="A68" s="178">
        <v>58</v>
      </c>
      <c r="B68" s="179" t="s">
        <v>178</v>
      </c>
      <c r="C68" s="8">
        <v>80</v>
      </c>
      <c r="D68" s="8"/>
      <c r="E68" s="8">
        <v>80</v>
      </c>
    </row>
    <row r="69" spans="1:5" x14ac:dyDescent="0.25">
      <c r="A69" s="178">
        <v>59</v>
      </c>
      <c r="B69" s="179" t="s">
        <v>179</v>
      </c>
      <c r="C69" s="8">
        <v>80</v>
      </c>
      <c r="D69" s="8"/>
      <c r="E69" s="8">
        <v>80</v>
      </c>
    </row>
    <row r="70" spans="1:5" x14ac:dyDescent="0.25">
      <c r="A70" s="180">
        <v>60</v>
      </c>
      <c r="B70" s="181" t="s">
        <v>212</v>
      </c>
      <c r="C70" s="8"/>
      <c r="D70" s="8"/>
      <c r="E70" s="8"/>
    </row>
    <row r="71" spans="1:5" hidden="1" x14ac:dyDescent="0.25">
      <c r="A71" s="178">
        <v>61</v>
      </c>
      <c r="B71" s="179" t="s">
        <v>180</v>
      </c>
      <c r="C71" s="8"/>
      <c r="D71" s="8"/>
      <c r="E71" s="8"/>
    </row>
    <row r="72" spans="1:5" hidden="1" x14ac:dyDescent="0.25">
      <c r="A72" s="178">
        <v>62</v>
      </c>
      <c r="B72" s="179" t="s">
        <v>181</v>
      </c>
      <c r="C72" s="8"/>
      <c r="D72" s="8"/>
      <c r="E72" s="8"/>
    </row>
    <row r="73" spans="1:5" ht="25.5" hidden="1" x14ac:dyDescent="0.25">
      <c r="A73" s="178">
        <v>63</v>
      </c>
      <c r="B73" s="179" t="s">
        <v>182</v>
      </c>
      <c r="C73" s="8"/>
      <c r="D73" s="8"/>
      <c r="E73" s="8"/>
    </row>
    <row r="74" spans="1:5" hidden="1" x14ac:dyDescent="0.25">
      <c r="A74" s="178">
        <v>64</v>
      </c>
      <c r="B74" s="179" t="s">
        <v>213</v>
      </c>
      <c r="C74" s="8"/>
      <c r="D74" s="8"/>
      <c r="E74" s="8"/>
    </row>
    <row r="75" spans="1:5" hidden="1" x14ac:dyDescent="0.25">
      <c r="A75" s="178">
        <v>65</v>
      </c>
      <c r="B75" s="179" t="s">
        <v>183</v>
      </c>
      <c r="C75" s="8"/>
      <c r="D75" s="8"/>
      <c r="E75" s="8"/>
    </row>
    <row r="76" spans="1:5" hidden="1" x14ac:dyDescent="0.25">
      <c r="A76" s="178">
        <v>66</v>
      </c>
      <c r="B76" s="179" t="s">
        <v>184</v>
      </c>
      <c r="C76" s="8"/>
      <c r="D76" s="8"/>
      <c r="E76" s="8"/>
    </row>
    <row r="77" spans="1:5" ht="38.25" hidden="1" x14ac:dyDescent="0.25">
      <c r="A77" s="180">
        <v>67</v>
      </c>
      <c r="B77" s="181" t="s">
        <v>214</v>
      </c>
      <c r="C77" s="8"/>
      <c r="D77" s="8"/>
      <c r="E77" s="8"/>
    </row>
    <row r="78" spans="1:5" hidden="1" x14ac:dyDescent="0.25">
      <c r="A78" s="178">
        <v>68</v>
      </c>
      <c r="B78" s="179" t="s">
        <v>185</v>
      </c>
      <c r="C78" s="8"/>
      <c r="D78" s="8"/>
      <c r="E78" s="8"/>
    </row>
    <row r="79" spans="1:5" hidden="1" x14ac:dyDescent="0.25">
      <c r="A79" s="178">
        <v>69</v>
      </c>
      <c r="B79" s="179" t="s">
        <v>215</v>
      </c>
      <c r="C79" s="8"/>
      <c r="D79" s="8"/>
      <c r="E79" s="8"/>
    </row>
    <row r="80" spans="1:5" hidden="1" x14ac:dyDescent="0.25">
      <c r="A80" s="178">
        <v>70</v>
      </c>
      <c r="B80" s="179" t="s">
        <v>216</v>
      </c>
      <c r="C80" s="8"/>
      <c r="D80" s="8"/>
      <c r="E80" s="8"/>
    </row>
    <row r="81" spans="1:5" x14ac:dyDescent="0.25">
      <c r="A81" s="178">
        <v>71</v>
      </c>
      <c r="B81" s="179" t="s">
        <v>217</v>
      </c>
      <c r="C81" s="8"/>
      <c r="D81" s="8"/>
      <c r="E81" s="8"/>
    </row>
    <row r="82" spans="1:5" ht="25.5" hidden="1" x14ac:dyDescent="0.25">
      <c r="A82" s="178">
        <v>72</v>
      </c>
      <c r="B82" s="179" t="s">
        <v>218</v>
      </c>
      <c r="C82" s="8"/>
      <c r="D82" s="8"/>
      <c r="E82" s="8"/>
    </row>
    <row r="83" spans="1:5" hidden="1" x14ac:dyDescent="0.25">
      <c r="A83" s="7">
        <v>0</v>
      </c>
      <c r="B83" s="29">
        <v>0</v>
      </c>
      <c r="C83" s="8"/>
      <c r="D83" s="8"/>
      <c r="E83" s="8"/>
    </row>
    <row r="84" spans="1:5" x14ac:dyDescent="0.25">
      <c r="A84" s="292" t="s">
        <v>3</v>
      </c>
      <c r="B84" s="293"/>
      <c r="C84" s="16">
        <v>41027</v>
      </c>
      <c r="D84" s="16">
        <v>6484</v>
      </c>
      <c r="E84" s="16">
        <v>241</v>
      </c>
    </row>
    <row r="85" spans="1:5" x14ac:dyDescent="0.25">
      <c r="A85" s="287" t="s">
        <v>44</v>
      </c>
      <c r="B85" s="290"/>
      <c r="C85" s="49">
        <v>1500</v>
      </c>
      <c r="D85" s="49">
        <v>100</v>
      </c>
      <c r="E85" s="49">
        <v>110</v>
      </c>
    </row>
    <row r="86" spans="1:5" s="20" customFormat="1" x14ac:dyDescent="0.25">
      <c r="A86" s="286" t="s">
        <v>39</v>
      </c>
      <c r="B86" s="287"/>
      <c r="C86" s="50"/>
      <c r="D86" s="50"/>
      <c r="E86" s="50"/>
    </row>
    <row r="87" spans="1:5" x14ac:dyDescent="0.25">
      <c r="A87" s="288" t="s">
        <v>40</v>
      </c>
      <c r="B87" s="289"/>
      <c r="C87" s="41">
        <v>42527</v>
      </c>
      <c r="D87" s="41">
        <v>6584</v>
      </c>
      <c r="E87" s="41">
        <v>351</v>
      </c>
    </row>
    <row r="88" spans="1:5" x14ac:dyDescent="0.25">
      <c r="A88" s="285" t="s">
        <v>14</v>
      </c>
      <c r="B88" s="285"/>
      <c r="C88" s="55">
        <v>6.7862955988893497E-2</v>
      </c>
      <c r="D88" s="55">
        <v>1.0506494749944148E-2</v>
      </c>
      <c r="E88" s="55">
        <v>5.6011234162065557E-4</v>
      </c>
    </row>
    <row r="89" spans="1:5" x14ac:dyDescent="0.25">
      <c r="A89" s="285" t="s">
        <v>12</v>
      </c>
      <c r="B89" s="285"/>
      <c r="C89" s="55">
        <v>6.7863000000000007E-2</v>
      </c>
      <c r="D89" s="55">
        <v>1.0507000000000001E-2</v>
      </c>
      <c r="E89" s="55">
        <v>5.5999999999999995E-4</v>
      </c>
    </row>
    <row r="90" spans="1:5" ht="15.75" thickBot="1" x14ac:dyDescent="0.3">
      <c r="A90" s="39"/>
      <c r="B90" s="39"/>
      <c r="C90" s="40"/>
      <c r="E90" s="40"/>
    </row>
    <row r="91" spans="1:5" ht="20.25" thickBot="1" x14ac:dyDescent="0.4">
      <c r="B91" s="34" t="s">
        <v>38</v>
      </c>
      <c r="C91" s="38">
        <v>626660</v>
      </c>
      <c r="D91" s="38">
        <v>626660</v>
      </c>
      <c r="E91" s="38">
        <v>626660</v>
      </c>
    </row>
    <row r="92" spans="1:5" ht="20.25" thickBot="1" x14ac:dyDescent="0.4">
      <c r="B92" s="33" t="s">
        <v>45</v>
      </c>
      <c r="C92" s="35">
        <v>42527</v>
      </c>
      <c r="D92" s="35">
        <v>6584</v>
      </c>
      <c r="E92" s="35">
        <v>351</v>
      </c>
    </row>
    <row r="93" spans="1:5" ht="20.25" thickBot="1" x14ac:dyDescent="0.4">
      <c r="B93" s="37" t="s">
        <v>46</v>
      </c>
      <c r="C93" s="36">
        <v>0</v>
      </c>
      <c r="D93" s="36">
        <v>0</v>
      </c>
      <c r="E93" s="36">
        <v>0</v>
      </c>
    </row>
  </sheetData>
  <customSheetViews>
    <customSheetView guid="{4499D588-D746-460C-B784-E74856D3B233}" scale="80" showPageBreaks="1" fitToPage="1">
      <pane xSplit="2" ySplit="7" topLeftCell="C62" activePane="bottomRight" state="frozen"/>
      <selection pane="bottomRight" activeCell="U4" sqref="U4:W4"/>
      <pageMargins left="0.19685039370078741" right="0.19685039370078741" top="0.19685039370078741" bottom="0.19685039370078741" header="0.31496062992125984" footer="0.31496062992125984"/>
      <pageSetup paperSize="9" scale="46" fitToWidth="0" orientation="portrait" r:id="rId1"/>
    </customSheetView>
    <customSheetView guid="{6BD6499E-5662-4CC5-8D7A-C6B3594CACB9}" scale="80" showPageBreaks="1" fitToPage="1" hiddenRows="1">
      <pane xSplit="2" ySplit="7" topLeftCell="C8" activePane="bottomRight" state="frozen"/>
      <selection pane="bottomRight" activeCell="U79" sqref="U79"/>
      <pageMargins left="0.19685039370078741" right="0.19685039370078741" top="0.19685039370078741" bottom="0.19685039370078741" header="0.31496062992125984" footer="0.31496062992125984"/>
      <pageSetup paperSize="8" scale="53" orientation="landscape" r:id="rId2"/>
    </customSheetView>
    <customSheetView guid="{D371F323-5F9A-4FCB-9857-B61E474A5B6C}" scale="90" showPageBreaks="1" fitToPage="1" hiddenRows="1">
      <pane xSplit="2" ySplit="7" topLeftCell="C39" activePane="bottomRight" state="frozen"/>
      <selection pane="bottomRight" activeCell="T48" sqref="T48"/>
      <pageMargins left="0.19685039370078741" right="0.19685039370078741" top="0.19685039370078741" bottom="0.19685039370078741" header="0.31496062992125984" footer="0.31496062992125984"/>
      <pageSetup paperSize="9" scale="54" fitToWidth="0" orientation="portrait" r:id="rId3"/>
    </customSheetView>
    <customSheetView guid="{21302629-31F7-479C-9F89-233C9BDD4748}" scale="80">
      <pane xSplit="2" ySplit="7" topLeftCell="H12" activePane="bottomRight" state="frozen"/>
      <selection pane="bottomRight" activeCell="U71" sqref="U71"/>
      <pageMargins left="0.7" right="0.7" top="0.75" bottom="0.75" header="0.3" footer="0.3"/>
      <pageSetup paperSize="9" orientation="portrait" r:id="rId4"/>
    </customSheetView>
    <customSheetView guid="{DCE23167-388D-43BA-BB55-D0AE14905B15}" scale="70" showPageBreaks="1" fitToPage="1" hiddenColumns="1" view="pageBreakPreview">
      <pane xSplit="5" ySplit="7" topLeftCell="G29" activePane="bottomRight" state="frozen"/>
      <selection pane="bottomRight" activeCell="G43" sqref="G43"/>
      <pageMargins left="0.11811023622047245" right="0.11811023622047245" top="0.15748031496062992" bottom="0.15748031496062992" header="0.31496062992125984" footer="0.31496062992125984"/>
      <pageSetup paperSize="8" scale="45" fitToWidth="0" orientation="landscape" r:id="rId5"/>
    </customSheetView>
    <customSheetView guid="{FDEAECBE-33AC-40ED-8C2A-9D7FD7B54355}" scale="80" showPageBreaks="1" fitToPage="1" hiddenRows="1" hiddenColumns="1">
      <pane xSplit="13" ySplit="7" topLeftCell="O45" activePane="bottomRight" state="frozen"/>
      <selection pane="bottomRight" activeCell="T77" sqref="T77"/>
      <pageMargins left="0.19685039370078741" right="0.19685039370078741" top="0.19685039370078741" bottom="0.19685039370078741" header="0.31496062992125984" footer="0.31496062992125984"/>
      <pageSetup paperSize="8" scale="48" fitToWidth="0" orientation="landscape" r:id="rId6"/>
    </customSheetView>
  </customSheetViews>
  <mergeCells count="14">
    <mergeCell ref="D8:E8"/>
    <mergeCell ref="D9:D10"/>
    <mergeCell ref="E9:E10"/>
    <mergeCell ref="A89:B89"/>
    <mergeCell ref="A86:B86"/>
    <mergeCell ref="A88:B88"/>
    <mergeCell ref="A87:B87"/>
    <mergeCell ref="A85:B85"/>
    <mergeCell ref="A4:B10"/>
    <mergeCell ref="A84:B84"/>
    <mergeCell ref="C4:E4"/>
    <mergeCell ref="C7:E7"/>
    <mergeCell ref="C8:C10"/>
    <mergeCell ref="C5:E6"/>
  </mergeCells>
  <pageMargins left="0.19685039370078741" right="0.19685039370078741" top="0.19685039370078741" bottom="0.19685039370078741" header="0.31496062992125984" footer="0.31496062992125984"/>
  <pageSetup paperSize="9" scale="52" orientation="landscape" r:id="rId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  <pageSetUpPr fitToPage="1"/>
  </sheetPr>
  <dimension ref="A1:M93"/>
  <sheetViews>
    <sheetView view="pageBreakPreview" zoomScale="70" zoomScaleNormal="90" zoomScaleSheetLayoutView="70" workbookViewId="0">
      <pane xSplit="2" ySplit="10" topLeftCell="C11" activePane="bottomRight" state="frozen"/>
      <selection activeCell="P19" sqref="P19"/>
      <selection pane="topRight" activeCell="P19" sqref="P19"/>
      <selection pane="bottomLeft" activeCell="P19" sqref="P19"/>
      <selection pane="bottomRight" activeCell="M2" sqref="M2"/>
    </sheetView>
  </sheetViews>
  <sheetFormatPr defaultRowHeight="15" x14ac:dyDescent="0.25"/>
  <cols>
    <col min="1" max="1" width="3.28515625" style="1" customWidth="1"/>
    <col min="2" max="2" width="43.85546875" style="1" customWidth="1"/>
    <col min="3" max="3" width="16.140625" style="1" customWidth="1"/>
    <col min="4" max="4" width="23.42578125" style="1" customWidth="1"/>
    <col min="5" max="5" width="27.42578125" style="1" customWidth="1"/>
    <col min="6" max="6" width="17.28515625" style="1" customWidth="1"/>
    <col min="7" max="7" width="18" style="1" customWidth="1"/>
    <col min="8" max="8" width="16.7109375" style="1" customWidth="1"/>
    <col min="9" max="9" width="16.85546875" style="1" customWidth="1"/>
    <col min="10" max="10" width="16" style="1" customWidth="1"/>
    <col min="11" max="11" width="12.42578125" style="67" customWidth="1"/>
    <col min="12" max="12" width="9.140625" style="1" customWidth="1"/>
    <col min="13" max="13" width="16" style="1" customWidth="1"/>
    <col min="14" max="16384" width="9.140625" style="1"/>
  </cols>
  <sheetData>
    <row r="1" spans="1:13" x14ac:dyDescent="0.25">
      <c r="M1" s="375" t="s">
        <v>270</v>
      </c>
    </row>
    <row r="2" spans="1:13" x14ac:dyDescent="0.25">
      <c r="M2" s="376" t="s">
        <v>268</v>
      </c>
    </row>
    <row r="3" spans="1:13" x14ac:dyDescent="0.25">
      <c r="M3" s="377" t="s">
        <v>269</v>
      </c>
    </row>
    <row r="4" spans="1:13" ht="18.75" x14ac:dyDescent="0.3">
      <c r="A4" s="291" t="s">
        <v>0</v>
      </c>
      <c r="B4" s="291"/>
      <c r="C4" s="304" t="s">
        <v>266</v>
      </c>
      <c r="D4" s="305"/>
      <c r="E4" s="305"/>
      <c r="F4" s="305"/>
      <c r="G4" s="305"/>
      <c r="H4" s="305"/>
      <c r="I4" s="305"/>
      <c r="J4" s="305"/>
      <c r="K4" s="305"/>
      <c r="L4" s="305"/>
      <c r="M4" s="306"/>
    </row>
    <row r="5" spans="1:13" s="26" customFormat="1" ht="58.5" customHeight="1" x14ac:dyDescent="0.25">
      <c r="A5" s="291"/>
      <c r="B5" s="291"/>
      <c r="C5" s="232" t="s">
        <v>192</v>
      </c>
      <c r="D5" s="232" t="s">
        <v>18</v>
      </c>
      <c r="E5" s="232" t="s">
        <v>262</v>
      </c>
      <c r="F5" s="232" t="s">
        <v>263</v>
      </c>
      <c r="G5" s="232" t="s">
        <v>264</v>
      </c>
      <c r="H5" s="232" t="s">
        <v>221</v>
      </c>
      <c r="I5" s="232" t="s">
        <v>19</v>
      </c>
      <c r="J5" s="232" t="s">
        <v>20</v>
      </c>
      <c r="K5" s="302" t="s">
        <v>191</v>
      </c>
      <c r="L5" s="303"/>
      <c r="M5" s="89" t="s">
        <v>68</v>
      </c>
    </row>
    <row r="6" spans="1:13" x14ac:dyDescent="0.25">
      <c r="A6" s="291"/>
      <c r="B6" s="291"/>
      <c r="C6" s="231" t="s">
        <v>207</v>
      </c>
      <c r="D6" s="231" t="s">
        <v>207</v>
      </c>
      <c r="E6" s="231" t="s">
        <v>207</v>
      </c>
      <c r="F6" s="231" t="s">
        <v>207</v>
      </c>
      <c r="G6" s="231" t="s">
        <v>207</v>
      </c>
      <c r="H6" s="231" t="s">
        <v>207</v>
      </c>
      <c r="I6" s="231" t="s">
        <v>207</v>
      </c>
      <c r="J6" s="231" t="s">
        <v>207</v>
      </c>
      <c r="K6" s="250" t="s">
        <v>207</v>
      </c>
      <c r="L6" s="251"/>
      <c r="M6" s="231" t="s">
        <v>207</v>
      </c>
    </row>
    <row r="7" spans="1:13" ht="15" customHeight="1" x14ac:dyDescent="0.25">
      <c r="A7" s="291"/>
      <c r="B7" s="291"/>
      <c r="C7" s="308" t="s">
        <v>219</v>
      </c>
      <c r="D7" s="308" t="s">
        <v>219</v>
      </c>
      <c r="E7" s="308" t="s">
        <v>219</v>
      </c>
      <c r="F7" s="308" t="s">
        <v>219</v>
      </c>
      <c r="G7" s="308" t="s">
        <v>219</v>
      </c>
      <c r="H7" s="308" t="s">
        <v>219</v>
      </c>
      <c r="I7" s="308" t="s">
        <v>219</v>
      </c>
      <c r="J7" s="308" t="s">
        <v>219</v>
      </c>
      <c r="K7" s="309" t="s">
        <v>219</v>
      </c>
      <c r="L7" s="310"/>
      <c r="M7" s="307" t="s">
        <v>219</v>
      </c>
    </row>
    <row r="8" spans="1:13" ht="15" customHeight="1" x14ac:dyDescent="0.25">
      <c r="A8" s="291"/>
      <c r="B8" s="291"/>
      <c r="C8" s="308"/>
      <c r="D8" s="308"/>
      <c r="E8" s="308"/>
      <c r="F8" s="308"/>
      <c r="G8" s="308"/>
      <c r="H8" s="308"/>
      <c r="I8" s="308"/>
      <c r="J8" s="308"/>
      <c r="K8" s="311"/>
      <c r="L8" s="312"/>
      <c r="M8" s="308"/>
    </row>
    <row r="9" spans="1:13" ht="28.5" customHeight="1" x14ac:dyDescent="0.25">
      <c r="A9" s="291"/>
      <c r="B9" s="291"/>
      <c r="C9" s="308"/>
      <c r="D9" s="308"/>
      <c r="E9" s="308"/>
      <c r="F9" s="308"/>
      <c r="G9" s="308"/>
      <c r="H9" s="308"/>
      <c r="I9" s="308"/>
      <c r="J9" s="308"/>
      <c r="K9" s="313"/>
      <c r="L9" s="314"/>
      <c r="M9" s="308"/>
    </row>
    <row r="10" spans="1:13" ht="27" customHeight="1" x14ac:dyDescent="0.25">
      <c r="A10" s="291"/>
      <c r="B10" s="291"/>
      <c r="C10" s="308"/>
      <c r="D10" s="308"/>
      <c r="E10" s="308"/>
      <c r="F10" s="308"/>
      <c r="G10" s="308"/>
      <c r="H10" s="308"/>
      <c r="I10" s="308"/>
      <c r="J10" s="308"/>
      <c r="K10" s="200" t="s">
        <v>16</v>
      </c>
      <c r="L10" s="200" t="s">
        <v>17</v>
      </c>
      <c r="M10" s="308"/>
    </row>
    <row r="11" spans="1:13" ht="25.5" x14ac:dyDescent="0.25">
      <c r="A11" s="178">
        <v>1</v>
      </c>
      <c r="B11" s="179" t="s">
        <v>125</v>
      </c>
      <c r="C11" s="201">
        <v>90900</v>
      </c>
      <c r="D11" s="183">
        <v>87610</v>
      </c>
      <c r="E11" s="183"/>
      <c r="F11" s="183"/>
      <c r="G11" s="183"/>
      <c r="H11" s="183"/>
      <c r="I11" s="183">
        <v>3290</v>
      </c>
      <c r="J11" s="183"/>
      <c r="K11" s="211"/>
      <c r="L11" s="211"/>
      <c r="M11" s="183"/>
    </row>
    <row r="12" spans="1:13" ht="25.5" x14ac:dyDescent="0.25">
      <c r="A12" s="178">
        <v>2</v>
      </c>
      <c r="B12" s="179" t="s">
        <v>126</v>
      </c>
      <c r="C12" s="201">
        <v>43036</v>
      </c>
      <c r="D12" s="183"/>
      <c r="E12" s="183">
        <v>32531</v>
      </c>
      <c r="F12" s="183">
        <v>10212</v>
      </c>
      <c r="G12" s="183">
        <v>293</v>
      </c>
      <c r="H12" s="183"/>
      <c r="I12" s="183"/>
      <c r="J12" s="183"/>
      <c r="K12" s="211"/>
      <c r="L12" s="211"/>
      <c r="M12" s="183"/>
    </row>
    <row r="13" spans="1:13" ht="25.5" x14ac:dyDescent="0.25">
      <c r="A13" s="178">
        <v>3</v>
      </c>
      <c r="B13" s="179" t="s">
        <v>127</v>
      </c>
      <c r="C13" s="201">
        <v>16625</v>
      </c>
      <c r="D13" s="183">
        <v>16348</v>
      </c>
      <c r="E13" s="183">
        <v>0</v>
      </c>
      <c r="F13" s="183"/>
      <c r="G13" s="183"/>
      <c r="H13" s="183"/>
      <c r="I13" s="183"/>
      <c r="J13" s="183">
        <v>277</v>
      </c>
      <c r="K13" s="211"/>
      <c r="L13" s="211"/>
      <c r="M13" s="183"/>
    </row>
    <row r="14" spans="1:13" ht="25.5" x14ac:dyDescent="0.25">
      <c r="A14" s="178">
        <v>4</v>
      </c>
      <c r="B14" s="179" t="s">
        <v>208</v>
      </c>
      <c r="C14" s="201">
        <v>49500</v>
      </c>
      <c r="D14" s="183">
        <v>49500</v>
      </c>
      <c r="E14" s="183">
        <v>0</v>
      </c>
      <c r="F14" s="183"/>
      <c r="G14" s="183"/>
      <c r="H14" s="183"/>
      <c r="I14" s="183"/>
      <c r="J14" s="183"/>
      <c r="K14" s="211"/>
      <c r="L14" s="211"/>
      <c r="M14" s="183"/>
    </row>
    <row r="15" spans="1:13" ht="25.5" x14ac:dyDescent="0.25">
      <c r="A15" s="178">
        <v>5</v>
      </c>
      <c r="B15" s="179" t="s">
        <v>128</v>
      </c>
      <c r="C15" s="201">
        <v>500</v>
      </c>
      <c r="D15" s="183"/>
      <c r="E15" s="183">
        <v>0</v>
      </c>
      <c r="F15" s="183"/>
      <c r="G15" s="183"/>
      <c r="H15" s="183"/>
      <c r="I15" s="183"/>
      <c r="J15" s="183">
        <v>500</v>
      </c>
      <c r="K15" s="211"/>
      <c r="L15" s="211"/>
      <c r="M15" s="183"/>
    </row>
    <row r="16" spans="1:13" ht="25.5" x14ac:dyDescent="0.25">
      <c r="A16" s="178">
        <v>6</v>
      </c>
      <c r="B16" s="179" t="s">
        <v>129</v>
      </c>
      <c r="C16" s="201">
        <v>30000</v>
      </c>
      <c r="D16" s="183">
        <v>30000</v>
      </c>
      <c r="E16" s="183">
        <v>0</v>
      </c>
      <c r="F16" s="183"/>
      <c r="G16" s="183"/>
      <c r="H16" s="183"/>
      <c r="I16" s="183"/>
      <c r="J16" s="183"/>
      <c r="K16" s="211"/>
      <c r="L16" s="211"/>
      <c r="M16" s="183"/>
    </row>
    <row r="17" spans="1:13" ht="38.25" x14ac:dyDescent="0.25">
      <c r="A17" s="178">
        <v>7</v>
      </c>
      <c r="B17" s="179" t="s">
        <v>130</v>
      </c>
      <c r="C17" s="201">
        <v>2200</v>
      </c>
      <c r="D17" s="183">
        <v>2200</v>
      </c>
      <c r="E17" s="183">
        <v>0</v>
      </c>
      <c r="F17" s="183"/>
      <c r="G17" s="183"/>
      <c r="H17" s="183"/>
      <c r="I17" s="183"/>
      <c r="J17" s="183"/>
      <c r="K17" s="211"/>
      <c r="L17" s="211"/>
      <c r="M17" s="183"/>
    </row>
    <row r="18" spans="1:13" x14ac:dyDescent="0.25">
      <c r="A18" s="178">
        <v>8</v>
      </c>
      <c r="B18" s="179" t="s">
        <v>131</v>
      </c>
      <c r="C18" s="201">
        <v>421712</v>
      </c>
      <c r="D18" s="183"/>
      <c r="E18" s="183">
        <v>271045</v>
      </c>
      <c r="F18" s="183">
        <v>35801</v>
      </c>
      <c r="G18" s="183">
        <v>43108</v>
      </c>
      <c r="H18" s="183">
        <v>1800</v>
      </c>
      <c r="I18" s="183">
        <v>7100</v>
      </c>
      <c r="J18" s="183"/>
      <c r="K18" s="211">
        <v>8</v>
      </c>
      <c r="L18" s="211">
        <v>8</v>
      </c>
      <c r="M18" s="183">
        <v>62850</v>
      </c>
    </row>
    <row r="19" spans="1:13" x14ac:dyDescent="0.25">
      <c r="A19" s="178">
        <v>9</v>
      </c>
      <c r="B19" s="179" t="s">
        <v>132</v>
      </c>
      <c r="C19" s="201">
        <v>59500</v>
      </c>
      <c r="D19" s="183">
        <v>51600</v>
      </c>
      <c r="E19" s="183">
        <v>0</v>
      </c>
      <c r="F19" s="183"/>
      <c r="G19" s="183"/>
      <c r="H19" s="183"/>
      <c r="I19" s="183"/>
      <c r="J19" s="183">
        <v>1000</v>
      </c>
      <c r="K19" s="211">
        <v>6900</v>
      </c>
      <c r="L19" s="211">
        <v>6900</v>
      </c>
      <c r="M19" s="183">
        <v>0</v>
      </c>
    </row>
    <row r="20" spans="1:13" ht="25.5" x14ac:dyDescent="0.25">
      <c r="A20" s="178">
        <v>10</v>
      </c>
      <c r="B20" s="179" t="s">
        <v>133</v>
      </c>
      <c r="C20" s="201">
        <v>16813</v>
      </c>
      <c r="D20" s="183"/>
      <c r="E20" s="183">
        <v>0</v>
      </c>
      <c r="F20" s="183"/>
      <c r="G20" s="183"/>
      <c r="H20" s="183"/>
      <c r="I20" s="183"/>
      <c r="J20" s="183">
        <v>16813</v>
      </c>
      <c r="K20" s="211"/>
      <c r="L20" s="211"/>
      <c r="M20" s="183">
        <v>0</v>
      </c>
    </row>
    <row r="21" spans="1:13" ht="25.5" x14ac:dyDescent="0.25">
      <c r="A21" s="178">
        <v>11</v>
      </c>
      <c r="B21" s="179" t="s">
        <v>134</v>
      </c>
      <c r="C21" s="201">
        <v>0</v>
      </c>
      <c r="D21" s="183"/>
      <c r="E21" s="183">
        <v>0</v>
      </c>
      <c r="F21" s="183"/>
      <c r="G21" s="183"/>
      <c r="H21" s="183"/>
      <c r="I21" s="183"/>
      <c r="J21" s="183"/>
      <c r="K21" s="211"/>
      <c r="L21" s="211"/>
      <c r="M21" s="183">
        <v>0</v>
      </c>
    </row>
    <row r="22" spans="1:13" ht="25.5" x14ac:dyDescent="0.25">
      <c r="A22" s="178">
        <v>12</v>
      </c>
      <c r="B22" s="179" t="s">
        <v>135</v>
      </c>
      <c r="C22" s="201">
        <v>237155</v>
      </c>
      <c r="D22" s="183"/>
      <c r="E22" s="183">
        <v>155257</v>
      </c>
      <c r="F22" s="183">
        <v>24898</v>
      </c>
      <c r="G22" s="183">
        <v>26365</v>
      </c>
      <c r="H22" s="183">
        <v>800</v>
      </c>
      <c r="I22" s="183">
        <v>4700</v>
      </c>
      <c r="J22" s="183"/>
      <c r="K22" s="211"/>
      <c r="L22" s="211"/>
      <c r="M22" s="183">
        <v>25135</v>
      </c>
    </row>
    <row r="23" spans="1:13" ht="25.5" x14ac:dyDescent="0.25">
      <c r="A23" s="178">
        <v>13</v>
      </c>
      <c r="B23" s="179" t="s">
        <v>136</v>
      </c>
      <c r="C23" s="201">
        <v>80055</v>
      </c>
      <c r="D23" s="183"/>
      <c r="E23" s="183">
        <v>48815</v>
      </c>
      <c r="F23" s="183">
        <v>11257</v>
      </c>
      <c r="G23" s="183">
        <v>12401</v>
      </c>
      <c r="H23" s="183">
        <v>500</v>
      </c>
      <c r="I23" s="183"/>
      <c r="J23" s="183"/>
      <c r="K23" s="211"/>
      <c r="L23" s="211"/>
      <c r="M23" s="183">
        <v>7082</v>
      </c>
    </row>
    <row r="24" spans="1:13" x14ac:dyDescent="0.25">
      <c r="A24" s="178">
        <v>14</v>
      </c>
      <c r="B24" s="179" t="s">
        <v>137</v>
      </c>
      <c r="C24" s="201">
        <v>65512</v>
      </c>
      <c r="D24" s="183"/>
      <c r="E24" s="183">
        <v>45432</v>
      </c>
      <c r="F24" s="183">
        <v>7806</v>
      </c>
      <c r="G24" s="183">
        <v>9078</v>
      </c>
      <c r="H24" s="183">
        <v>400</v>
      </c>
      <c r="I24" s="183"/>
      <c r="J24" s="183">
        <v>500</v>
      </c>
      <c r="K24" s="211"/>
      <c r="L24" s="211"/>
      <c r="M24" s="183">
        <v>2296</v>
      </c>
    </row>
    <row r="25" spans="1:13" x14ac:dyDescent="0.25">
      <c r="A25" s="178">
        <v>15</v>
      </c>
      <c r="B25" s="179" t="s">
        <v>138</v>
      </c>
      <c r="C25" s="201">
        <v>46589</v>
      </c>
      <c r="D25" s="183"/>
      <c r="E25" s="183">
        <v>32317</v>
      </c>
      <c r="F25" s="183">
        <v>3794</v>
      </c>
      <c r="G25" s="183">
        <v>5368</v>
      </c>
      <c r="H25" s="183">
        <v>350</v>
      </c>
      <c r="I25" s="183"/>
      <c r="J25" s="183">
        <v>24</v>
      </c>
      <c r="K25" s="211"/>
      <c r="L25" s="211"/>
      <c r="M25" s="183">
        <v>4736</v>
      </c>
    </row>
    <row r="26" spans="1:13" x14ac:dyDescent="0.25">
      <c r="A26" s="178">
        <v>16</v>
      </c>
      <c r="B26" s="179" t="s">
        <v>139</v>
      </c>
      <c r="C26" s="201">
        <v>60734</v>
      </c>
      <c r="D26" s="183"/>
      <c r="E26" s="183">
        <v>41214</v>
      </c>
      <c r="F26" s="183">
        <v>6680</v>
      </c>
      <c r="G26" s="183">
        <v>8222</v>
      </c>
      <c r="H26" s="183">
        <v>250</v>
      </c>
      <c r="I26" s="183"/>
      <c r="J26" s="183">
        <v>1500</v>
      </c>
      <c r="K26" s="211"/>
      <c r="L26" s="211"/>
      <c r="M26" s="183">
        <v>2868</v>
      </c>
    </row>
    <row r="27" spans="1:13" x14ac:dyDescent="0.25">
      <c r="A27" s="178">
        <v>17</v>
      </c>
      <c r="B27" s="179" t="s">
        <v>140</v>
      </c>
      <c r="C27" s="201">
        <v>48531</v>
      </c>
      <c r="D27" s="183"/>
      <c r="E27" s="183">
        <v>30796</v>
      </c>
      <c r="F27" s="183">
        <v>6162</v>
      </c>
      <c r="G27" s="183">
        <v>8016</v>
      </c>
      <c r="H27" s="183">
        <v>300</v>
      </c>
      <c r="I27" s="183"/>
      <c r="J27" s="183">
        <v>1400</v>
      </c>
      <c r="K27" s="211"/>
      <c r="L27" s="211"/>
      <c r="M27" s="183">
        <v>1857</v>
      </c>
    </row>
    <row r="28" spans="1:13" ht="25.5" x14ac:dyDescent="0.25">
      <c r="A28" s="178">
        <v>18</v>
      </c>
      <c r="B28" s="179" t="s">
        <v>141</v>
      </c>
      <c r="C28" s="201">
        <v>142828</v>
      </c>
      <c r="D28" s="183"/>
      <c r="E28" s="183">
        <v>104984</v>
      </c>
      <c r="F28" s="183">
        <v>14866</v>
      </c>
      <c r="G28" s="183">
        <v>14858</v>
      </c>
      <c r="H28" s="183">
        <v>400</v>
      </c>
      <c r="I28" s="183"/>
      <c r="J28" s="183">
        <v>1870</v>
      </c>
      <c r="K28" s="211"/>
      <c r="L28" s="211"/>
      <c r="M28" s="183">
        <v>5850</v>
      </c>
    </row>
    <row r="29" spans="1:13" ht="25.5" x14ac:dyDescent="0.25">
      <c r="A29" s="178">
        <v>19</v>
      </c>
      <c r="B29" s="179" t="s">
        <v>142</v>
      </c>
      <c r="C29" s="201">
        <v>13740</v>
      </c>
      <c r="D29" s="183"/>
      <c r="E29" s="183">
        <v>9102</v>
      </c>
      <c r="F29" s="183">
        <v>1460</v>
      </c>
      <c r="G29" s="183">
        <v>2137</v>
      </c>
      <c r="H29" s="183">
        <v>200</v>
      </c>
      <c r="I29" s="183"/>
      <c r="J29" s="183">
        <v>310</v>
      </c>
      <c r="K29" s="211"/>
      <c r="L29" s="211"/>
      <c r="M29" s="183">
        <v>531</v>
      </c>
    </row>
    <row r="30" spans="1:13" x14ac:dyDescent="0.25">
      <c r="A30" s="178">
        <v>20</v>
      </c>
      <c r="B30" s="179" t="s">
        <v>143</v>
      </c>
      <c r="C30" s="201">
        <v>46600</v>
      </c>
      <c r="D30" s="183"/>
      <c r="E30" s="183">
        <v>28756</v>
      </c>
      <c r="F30" s="183">
        <v>4137</v>
      </c>
      <c r="G30" s="183">
        <v>5648</v>
      </c>
      <c r="H30" s="183">
        <v>300</v>
      </c>
      <c r="I30" s="183"/>
      <c r="J30" s="183">
        <v>500</v>
      </c>
      <c r="K30" s="211"/>
      <c r="L30" s="211"/>
      <c r="M30" s="183">
        <v>7259</v>
      </c>
    </row>
    <row r="31" spans="1:13" x14ac:dyDescent="0.25">
      <c r="A31" s="178">
        <v>21</v>
      </c>
      <c r="B31" s="179" t="s">
        <v>144</v>
      </c>
      <c r="C31" s="201">
        <v>16994</v>
      </c>
      <c r="D31" s="183"/>
      <c r="E31" s="183">
        <v>10321</v>
      </c>
      <c r="F31" s="183">
        <v>1845</v>
      </c>
      <c r="G31" s="183">
        <v>2782</v>
      </c>
      <c r="H31" s="183">
        <v>90</v>
      </c>
      <c r="I31" s="183"/>
      <c r="J31" s="183"/>
      <c r="K31" s="211"/>
      <c r="L31" s="211"/>
      <c r="M31" s="183">
        <v>1956</v>
      </c>
    </row>
    <row r="32" spans="1:13" x14ac:dyDescent="0.25">
      <c r="A32" s="178">
        <v>22</v>
      </c>
      <c r="B32" s="179" t="s">
        <v>145</v>
      </c>
      <c r="C32" s="201">
        <v>15573</v>
      </c>
      <c r="D32" s="183"/>
      <c r="E32" s="183">
        <v>8108</v>
      </c>
      <c r="F32" s="183">
        <v>1204</v>
      </c>
      <c r="G32" s="183">
        <v>2311</v>
      </c>
      <c r="H32" s="183">
        <v>100</v>
      </c>
      <c r="I32" s="183"/>
      <c r="J32" s="183">
        <v>150</v>
      </c>
      <c r="K32" s="211"/>
      <c r="L32" s="211"/>
      <c r="M32" s="183">
        <v>3700</v>
      </c>
    </row>
    <row r="33" spans="1:13" x14ac:dyDescent="0.25">
      <c r="A33" s="178">
        <v>23</v>
      </c>
      <c r="B33" s="179" t="s">
        <v>146</v>
      </c>
      <c r="C33" s="201">
        <v>30067</v>
      </c>
      <c r="D33" s="183"/>
      <c r="E33" s="183">
        <v>13572</v>
      </c>
      <c r="F33" s="183">
        <v>5020</v>
      </c>
      <c r="G33" s="183">
        <v>5387</v>
      </c>
      <c r="H33" s="183">
        <v>300</v>
      </c>
      <c r="I33" s="183"/>
      <c r="J33" s="183">
        <v>250</v>
      </c>
      <c r="K33" s="211"/>
      <c r="L33" s="211"/>
      <c r="M33" s="183">
        <v>5538</v>
      </c>
    </row>
    <row r="34" spans="1:13" x14ac:dyDescent="0.25">
      <c r="A34" s="178">
        <v>24</v>
      </c>
      <c r="B34" s="179" t="s">
        <v>147</v>
      </c>
      <c r="C34" s="201">
        <v>23972</v>
      </c>
      <c r="D34" s="183"/>
      <c r="E34" s="183">
        <v>14121</v>
      </c>
      <c r="F34" s="183">
        <v>2935</v>
      </c>
      <c r="G34" s="183">
        <v>4137</v>
      </c>
      <c r="H34" s="183">
        <v>284</v>
      </c>
      <c r="I34" s="183"/>
      <c r="J34" s="183">
        <v>700</v>
      </c>
      <c r="K34" s="211"/>
      <c r="L34" s="211"/>
      <c r="M34" s="183">
        <v>1795</v>
      </c>
    </row>
    <row r="35" spans="1:13" x14ac:dyDescent="0.25">
      <c r="A35" s="178">
        <v>25</v>
      </c>
      <c r="B35" s="179" t="s">
        <v>148</v>
      </c>
      <c r="C35" s="201">
        <v>23196</v>
      </c>
      <c r="D35" s="183"/>
      <c r="E35" s="183">
        <v>15613</v>
      </c>
      <c r="F35" s="183">
        <v>2838</v>
      </c>
      <c r="G35" s="183">
        <v>4020</v>
      </c>
      <c r="H35" s="183">
        <v>70</v>
      </c>
      <c r="I35" s="183"/>
      <c r="J35" s="183">
        <v>150</v>
      </c>
      <c r="K35" s="211"/>
      <c r="L35" s="211"/>
      <c r="M35" s="183">
        <v>505</v>
      </c>
    </row>
    <row r="36" spans="1:13" ht="25.5" x14ac:dyDescent="0.25">
      <c r="A36" s="178">
        <v>26</v>
      </c>
      <c r="B36" s="179" t="s">
        <v>149</v>
      </c>
      <c r="C36" s="201">
        <v>88707</v>
      </c>
      <c r="D36" s="183"/>
      <c r="E36" s="183">
        <v>62139</v>
      </c>
      <c r="F36" s="183">
        <v>7327</v>
      </c>
      <c r="G36" s="183">
        <v>9736</v>
      </c>
      <c r="H36" s="183">
        <v>400</v>
      </c>
      <c r="I36" s="183"/>
      <c r="J36" s="183">
        <v>30</v>
      </c>
      <c r="K36" s="211"/>
      <c r="L36" s="211"/>
      <c r="M36" s="183">
        <v>9075</v>
      </c>
    </row>
    <row r="37" spans="1:13" ht="25.5" x14ac:dyDescent="0.25">
      <c r="A37" s="178">
        <v>27</v>
      </c>
      <c r="B37" s="179" t="s">
        <v>150</v>
      </c>
      <c r="C37" s="201">
        <v>1000</v>
      </c>
      <c r="D37" s="183"/>
      <c r="E37" s="183">
        <v>0</v>
      </c>
      <c r="F37" s="183">
        <v>0</v>
      </c>
      <c r="G37" s="183"/>
      <c r="H37" s="183"/>
      <c r="I37" s="183"/>
      <c r="J37" s="183">
        <v>1000</v>
      </c>
      <c r="K37" s="211"/>
      <c r="L37" s="211"/>
      <c r="M37" s="183">
        <v>0</v>
      </c>
    </row>
    <row r="38" spans="1:13" x14ac:dyDescent="0.25">
      <c r="A38" s="178">
        <v>28</v>
      </c>
      <c r="B38" s="179" t="s">
        <v>151</v>
      </c>
      <c r="C38" s="201">
        <v>24571</v>
      </c>
      <c r="D38" s="183"/>
      <c r="E38" s="183">
        <v>14933</v>
      </c>
      <c r="F38" s="183">
        <v>2633</v>
      </c>
      <c r="G38" s="183">
        <v>3758</v>
      </c>
      <c r="H38" s="183">
        <v>300</v>
      </c>
      <c r="I38" s="183"/>
      <c r="J38" s="183">
        <v>249</v>
      </c>
      <c r="K38" s="211"/>
      <c r="L38" s="211"/>
      <c r="M38" s="183">
        <v>2698</v>
      </c>
    </row>
    <row r="39" spans="1:13" x14ac:dyDescent="0.25">
      <c r="A39" s="178">
        <v>29</v>
      </c>
      <c r="B39" s="179" t="s">
        <v>152</v>
      </c>
      <c r="C39" s="201">
        <v>13014</v>
      </c>
      <c r="D39" s="183"/>
      <c r="E39" s="183">
        <v>6992</v>
      </c>
      <c r="F39" s="183">
        <v>1358</v>
      </c>
      <c r="G39" s="183">
        <v>2290</v>
      </c>
      <c r="H39" s="183">
        <v>70</v>
      </c>
      <c r="I39" s="183"/>
      <c r="J39" s="183">
        <v>300</v>
      </c>
      <c r="K39" s="211"/>
      <c r="L39" s="211"/>
      <c r="M39" s="183">
        <v>2004</v>
      </c>
    </row>
    <row r="40" spans="1:13" x14ac:dyDescent="0.25">
      <c r="A40" s="178">
        <v>30</v>
      </c>
      <c r="B40" s="179" t="s">
        <v>153</v>
      </c>
      <c r="C40" s="201">
        <v>19351</v>
      </c>
      <c r="D40" s="183"/>
      <c r="E40" s="183">
        <v>11397</v>
      </c>
      <c r="F40" s="183">
        <v>2590</v>
      </c>
      <c r="G40" s="183">
        <v>3567</v>
      </c>
      <c r="H40" s="183">
        <v>180</v>
      </c>
      <c r="I40" s="183"/>
      <c r="J40" s="183">
        <v>100</v>
      </c>
      <c r="K40" s="211"/>
      <c r="L40" s="211"/>
      <c r="M40" s="183">
        <v>1517</v>
      </c>
    </row>
    <row r="41" spans="1:13" x14ac:dyDescent="0.25">
      <c r="A41" s="178">
        <v>31</v>
      </c>
      <c r="B41" s="179" t="s">
        <v>154</v>
      </c>
      <c r="C41" s="201">
        <v>21445</v>
      </c>
      <c r="D41" s="183"/>
      <c r="E41" s="183">
        <v>11786</v>
      </c>
      <c r="F41" s="183">
        <v>2938</v>
      </c>
      <c r="G41" s="183">
        <v>4508</v>
      </c>
      <c r="H41" s="183">
        <v>400</v>
      </c>
      <c r="I41" s="183"/>
      <c r="J41" s="183">
        <v>290</v>
      </c>
      <c r="K41" s="211"/>
      <c r="L41" s="211"/>
      <c r="M41" s="183">
        <v>1523</v>
      </c>
    </row>
    <row r="42" spans="1:13" x14ac:dyDescent="0.25">
      <c r="A42" s="178">
        <v>32</v>
      </c>
      <c r="B42" s="179" t="s">
        <v>155</v>
      </c>
      <c r="C42" s="201">
        <v>13562</v>
      </c>
      <c r="D42" s="183"/>
      <c r="E42" s="183">
        <v>7692</v>
      </c>
      <c r="F42" s="183">
        <v>1464</v>
      </c>
      <c r="G42" s="183">
        <v>2828</v>
      </c>
      <c r="H42" s="183">
        <v>100</v>
      </c>
      <c r="I42" s="183"/>
      <c r="J42" s="183">
        <v>40</v>
      </c>
      <c r="K42" s="211"/>
      <c r="L42" s="211"/>
      <c r="M42" s="183">
        <v>1438</v>
      </c>
    </row>
    <row r="43" spans="1:13" ht="25.5" x14ac:dyDescent="0.25">
      <c r="A43" s="178">
        <v>33</v>
      </c>
      <c r="B43" s="179" t="s">
        <v>156</v>
      </c>
      <c r="C43" s="201">
        <v>15521</v>
      </c>
      <c r="D43" s="183"/>
      <c r="E43" s="183">
        <v>6770</v>
      </c>
      <c r="F43" s="183">
        <v>2765</v>
      </c>
      <c r="G43" s="183">
        <v>3702</v>
      </c>
      <c r="H43" s="183">
        <v>200</v>
      </c>
      <c r="I43" s="183"/>
      <c r="J43" s="183">
        <v>260</v>
      </c>
      <c r="K43" s="211"/>
      <c r="L43" s="211"/>
      <c r="M43" s="183">
        <v>1824</v>
      </c>
    </row>
    <row r="44" spans="1:13" x14ac:dyDescent="0.25">
      <c r="A44" s="178">
        <v>34</v>
      </c>
      <c r="B44" s="179" t="s">
        <v>157</v>
      </c>
      <c r="C44" s="201">
        <v>270</v>
      </c>
      <c r="D44" s="183">
        <v>270</v>
      </c>
      <c r="E44" s="183">
        <v>0</v>
      </c>
      <c r="F44" s="183">
        <v>0</v>
      </c>
      <c r="G44" s="183"/>
      <c r="H44" s="183"/>
      <c r="I44" s="183"/>
      <c r="J44" s="183"/>
      <c r="K44" s="211"/>
      <c r="L44" s="211"/>
      <c r="M44" s="183">
        <v>0</v>
      </c>
    </row>
    <row r="45" spans="1:13" ht="25.5" x14ac:dyDescent="0.25">
      <c r="A45" s="178">
        <v>35</v>
      </c>
      <c r="B45" s="179" t="s">
        <v>158</v>
      </c>
      <c r="C45" s="201">
        <v>6037</v>
      </c>
      <c r="D45" s="183"/>
      <c r="E45" s="183">
        <v>3186</v>
      </c>
      <c r="F45" s="183">
        <v>400</v>
      </c>
      <c r="G45" s="183">
        <v>1700</v>
      </c>
      <c r="H45" s="183">
        <v>100</v>
      </c>
      <c r="I45" s="183"/>
      <c r="J45" s="183">
        <v>120</v>
      </c>
      <c r="K45" s="211"/>
      <c r="L45" s="211"/>
      <c r="M45" s="183">
        <v>531</v>
      </c>
    </row>
    <row r="46" spans="1:13" ht="25.5" x14ac:dyDescent="0.25">
      <c r="A46" s="178">
        <v>36</v>
      </c>
      <c r="B46" s="179" t="s">
        <v>159</v>
      </c>
      <c r="C46" s="201">
        <v>6905</v>
      </c>
      <c r="D46" s="183"/>
      <c r="E46" s="183">
        <v>3600</v>
      </c>
      <c r="F46" s="183">
        <v>455</v>
      </c>
      <c r="G46" s="183">
        <v>1899</v>
      </c>
      <c r="H46" s="183">
        <v>100</v>
      </c>
      <c r="I46" s="183"/>
      <c r="J46" s="183">
        <v>100</v>
      </c>
      <c r="K46" s="211"/>
      <c r="L46" s="211"/>
      <c r="M46" s="183">
        <v>751</v>
      </c>
    </row>
    <row r="47" spans="1:13" x14ac:dyDescent="0.25">
      <c r="A47" s="178">
        <v>37</v>
      </c>
      <c r="B47" s="179" t="s">
        <v>160</v>
      </c>
      <c r="C47" s="201">
        <v>46437</v>
      </c>
      <c r="D47" s="183"/>
      <c r="E47" s="183">
        <v>26769</v>
      </c>
      <c r="F47" s="183">
        <v>2890</v>
      </c>
      <c r="G47" s="183">
        <v>8890</v>
      </c>
      <c r="H47" s="183">
        <v>300</v>
      </c>
      <c r="I47" s="183"/>
      <c r="J47" s="183"/>
      <c r="K47" s="211"/>
      <c r="L47" s="211"/>
      <c r="M47" s="183">
        <v>7588</v>
      </c>
    </row>
    <row r="48" spans="1:13" x14ac:dyDescent="0.25">
      <c r="A48" s="178">
        <v>38</v>
      </c>
      <c r="B48" s="179" t="s">
        <v>161</v>
      </c>
      <c r="C48" s="201">
        <v>9042</v>
      </c>
      <c r="D48" s="183"/>
      <c r="E48" s="183">
        <v>4850</v>
      </c>
      <c r="F48" s="183">
        <v>700</v>
      </c>
      <c r="G48" s="183">
        <v>2180</v>
      </c>
      <c r="H48" s="183">
        <v>200</v>
      </c>
      <c r="I48" s="183"/>
      <c r="J48" s="183"/>
      <c r="K48" s="211">
        <v>50</v>
      </c>
      <c r="L48" s="211">
        <v>50</v>
      </c>
      <c r="M48" s="183">
        <v>1062</v>
      </c>
    </row>
    <row r="49" spans="1:13" hidden="1" x14ac:dyDescent="0.25">
      <c r="A49" s="178">
        <v>39</v>
      </c>
      <c r="B49" s="179" t="s">
        <v>162</v>
      </c>
      <c r="C49" s="201">
        <v>0</v>
      </c>
      <c r="D49" s="183"/>
      <c r="E49" s="183"/>
      <c r="F49" s="183"/>
      <c r="G49" s="183"/>
      <c r="H49" s="183"/>
      <c r="I49" s="183"/>
      <c r="J49" s="183"/>
      <c r="K49" s="211"/>
      <c r="L49" s="211"/>
      <c r="M49" s="183">
        <v>0</v>
      </c>
    </row>
    <row r="50" spans="1:13" hidden="1" x14ac:dyDescent="0.25">
      <c r="A50" s="178">
        <v>40</v>
      </c>
      <c r="B50" s="179" t="s">
        <v>163</v>
      </c>
      <c r="C50" s="201">
        <v>0</v>
      </c>
      <c r="D50" s="183"/>
      <c r="E50" s="183"/>
      <c r="F50" s="183"/>
      <c r="G50" s="183"/>
      <c r="H50" s="183"/>
      <c r="I50" s="183"/>
      <c r="J50" s="183"/>
      <c r="K50" s="211"/>
      <c r="L50" s="211"/>
      <c r="M50" s="183">
        <v>0</v>
      </c>
    </row>
    <row r="51" spans="1:13" x14ac:dyDescent="0.25">
      <c r="A51" s="178">
        <v>41</v>
      </c>
      <c r="B51" s="179" t="s">
        <v>164</v>
      </c>
      <c r="C51" s="201">
        <v>0</v>
      </c>
      <c r="D51" s="183"/>
      <c r="E51" s="183"/>
      <c r="F51" s="183"/>
      <c r="G51" s="183"/>
      <c r="H51" s="183"/>
      <c r="I51" s="183"/>
      <c r="J51" s="183"/>
      <c r="K51" s="211"/>
      <c r="L51" s="211"/>
      <c r="M51" s="183"/>
    </row>
    <row r="52" spans="1:13" x14ac:dyDescent="0.25">
      <c r="A52" s="178">
        <v>42</v>
      </c>
      <c r="B52" s="179" t="s">
        <v>165</v>
      </c>
      <c r="C52" s="201">
        <v>50</v>
      </c>
      <c r="D52" s="183"/>
      <c r="E52" s="183"/>
      <c r="F52" s="183"/>
      <c r="G52" s="183"/>
      <c r="H52" s="183"/>
      <c r="I52" s="183"/>
      <c r="J52" s="183">
        <v>50</v>
      </c>
      <c r="K52" s="211"/>
      <c r="L52" s="211"/>
      <c r="M52" s="183"/>
    </row>
    <row r="53" spans="1:13" x14ac:dyDescent="0.25">
      <c r="A53" s="178">
        <v>43</v>
      </c>
      <c r="B53" s="179" t="s">
        <v>166</v>
      </c>
      <c r="C53" s="201">
        <v>0</v>
      </c>
      <c r="D53" s="183"/>
      <c r="E53" s="183"/>
      <c r="F53" s="183"/>
      <c r="G53" s="183"/>
      <c r="H53" s="183"/>
      <c r="I53" s="183"/>
      <c r="J53" s="183"/>
      <c r="K53" s="211"/>
      <c r="L53" s="211"/>
      <c r="M53" s="183"/>
    </row>
    <row r="54" spans="1:13" x14ac:dyDescent="0.25">
      <c r="A54" s="178">
        <v>44</v>
      </c>
      <c r="B54" s="179" t="s">
        <v>167</v>
      </c>
      <c r="C54" s="201">
        <v>50</v>
      </c>
      <c r="D54" s="183"/>
      <c r="E54" s="183"/>
      <c r="F54" s="183"/>
      <c r="G54" s="183"/>
      <c r="H54" s="183"/>
      <c r="I54" s="183"/>
      <c r="J54" s="183">
        <v>50</v>
      </c>
      <c r="K54" s="211"/>
      <c r="L54" s="211"/>
      <c r="M54" s="183"/>
    </row>
    <row r="55" spans="1:13" x14ac:dyDescent="0.25">
      <c r="A55" s="180">
        <v>45</v>
      </c>
      <c r="B55" s="181" t="s">
        <v>209</v>
      </c>
      <c r="C55" s="201">
        <v>0</v>
      </c>
      <c r="D55" s="183"/>
      <c r="E55" s="183"/>
      <c r="F55" s="183"/>
      <c r="G55" s="183"/>
      <c r="H55" s="183"/>
      <c r="I55" s="183"/>
      <c r="J55" s="183"/>
      <c r="K55" s="211"/>
      <c r="L55" s="211"/>
      <c r="M55" s="183"/>
    </row>
    <row r="56" spans="1:13" x14ac:dyDescent="0.25">
      <c r="A56" s="178">
        <v>46</v>
      </c>
      <c r="B56" s="179" t="s">
        <v>168</v>
      </c>
      <c r="C56" s="201">
        <v>0</v>
      </c>
      <c r="D56" s="183"/>
      <c r="E56" s="183"/>
      <c r="F56" s="183"/>
      <c r="G56" s="183"/>
      <c r="H56" s="183"/>
      <c r="I56" s="183"/>
      <c r="J56" s="183"/>
      <c r="K56" s="211"/>
      <c r="L56" s="211"/>
      <c r="M56" s="183"/>
    </row>
    <row r="57" spans="1:13" x14ac:dyDescent="0.25">
      <c r="A57" s="178">
        <v>47</v>
      </c>
      <c r="B57" s="179" t="s">
        <v>169</v>
      </c>
      <c r="C57" s="201">
        <v>500</v>
      </c>
      <c r="D57" s="183">
        <v>500</v>
      </c>
      <c r="E57" s="183"/>
      <c r="F57" s="183"/>
      <c r="G57" s="183"/>
      <c r="H57" s="183"/>
      <c r="I57" s="183"/>
      <c r="J57" s="183"/>
      <c r="K57" s="211"/>
      <c r="L57" s="211"/>
      <c r="M57" s="183"/>
    </row>
    <row r="58" spans="1:13" x14ac:dyDescent="0.25">
      <c r="A58" s="178">
        <v>48</v>
      </c>
      <c r="B58" s="179" t="s">
        <v>170</v>
      </c>
      <c r="C58" s="201">
        <v>120</v>
      </c>
      <c r="D58" s="183">
        <v>120</v>
      </c>
      <c r="E58" s="183"/>
      <c r="F58" s="183"/>
      <c r="G58" s="183"/>
      <c r="H58" s="183"/>
      <c r="I58" s="183"/>
      <c r="J58" s="183"/>
      <c r="K58" s="211"/>
      <c r="L58" s="211"/>
      <c r="M58" s="183"/>
    </row>
    <row r="59" spans="1:13" x14ac:dyDescent="0.25">
      <c r="A59" s="178">
        <v>49</v>
      </c>
      <c r="B59" s="179" t="s">
        <v>171</v>
      </c>
      <c r="C59" s="201">
        <v>2000</v>
      </c>
      <c r="D59" s="183">
        <v>2000</v>
      </c>
      <c r="E59" s="183"/>
      <c r="F59" s="183"/>
      <c r="G59" s="183"/>
      <c r="H59" s="183"/>
      <c r="I59" s="183"/>
      <c r="J59" s="183"/>
      <c r="K59" s="211"/>
      <c r="L59" s="211"/>
      <c r="M59" s="183"/>
    </row>
    <row r="60" spans="1:13" hidden="1" x14ac:dyDescent="0.25">
      <c r="A60" s="178">
        <v>50</v>
      </c>
      <c r="B60" s="179" t="s">
        <v>172</v>
      </c>
      <c r="C60" s="201">
        <v>0</v>
      </c>
      <c r="D60" s="183"/>
      <c r="E60" s="183"/>
      <c r="F60" s="183"/>
      <c r="G60" s="183"/>
      <c r="H60" s="183"/>
      <c r="I60" s="183"/>
      <c r="J60" s="183"/>
      <c r="K60" s="211"/>
      <c r="L60" s="211"/>
      <c r="M60" s="183"/>
    </row>
    <row r="61" spans="1:13" x14ac:dyDescent="0.25">
      <c r="A61" s="178">
        <v>51</v>
      </c>
      <c r="B61" s="179" t="s">
        <v>173</v>
      </c>
      <c r="C61" s="201">
        <v>4000</v>
      </c>
      <c r="D61" s="183">
        <v>4000</v>
      </c>
      <c r="E61" s="183"/>
      <c r="F61" s="183"/>
      <c r="G61" s="183"/>
      <c r="H61" s="183"/>
      <c r="I61" s="183"/>
      <c r="J61" s="183"/>
      <c r="K61" s="211"/>
      <c r="L61" s="211"/>
      <c r="M61" s="183"/>
    </row>
    <row r="62" spans="1:13" x14ac:dyDescent="0.25">
      <c r="A62" s="178">
        <v>52</v>
      </c>
      <c r="B62" s="179" t="s">
        <v>210</v>
      </c>
      <c r="C62" s="201">
        <v>2000</v>
      </c>
      <c r="D62" s="183">
        <v>2000</v>
      </c>
      <c r="E62" s="183"/>
      <c r="F62" s="183"/>
      <c r="G62" s="183"/>
      <c r="H62" s="183"/>
      <c r="I62" s="183"/>
      <c r="J62" s="183"/>
      <c r="K62" s="211"/>
      <c r="L62" s="211"/>
      <c r="M62" s="183"/>
    </row>
    <row r="63" spans="1:13" hidden="1" x14ac:dyDescent="0.25">
      <c r="A63" s="178">
        <v>53</v>
      </c>
      <c r="B63" s="179" t="s">
        <v>174</v>
      </c>
      <c r="C63" s="201">
        <v>0</v>
      </c>
      <c r="D63" s="183"/>
      <c r="E63" s="183"/>
      <c r="F63" s="183"/>
      <c r="G63" s="183"/>
      <c r="H63" s="183"/>
      <c r="I63" s="183"/>
      <c r="J63" s="183"/>
      <c r="K63" s="211"/>
      <c r="L63" s="211"/>
      <c r="M63" s="183"/>
    </row>
    <row r="64" spans="1:13" hidden="1" x14ac:dyDescent="0.25">
      <c r="A64" s="178">
        <v>54</v>
      </c>
      <c r="B64" s="179" t="s">
        <v>175</v>
      </c>
      <c r="C64" s="201">
        <v>0</v>
      </c>
      <c r="D64" s="183"/>
      <c r="E64" s="183"/>
      <c r="F64" s="183"/>
      <c r="G64" s="183"/>
      <c r="H64" s="183"/>
      <c r="I64" s="183"/>
      <c r="J64" s="183"/>
      <c r="K64" s="211"/>
      <c r="L64" s="211"/>
      <c r="M64" s="183"/>
    </row>
    <row r="65" spans="1:13" hidden="1" x14ac:dyDescent="0.25">
      <c r="A65" s="178">
        <v>55</v>
      </c>
      <c r="B65" s="179" t="s">
        <v>176</v>
      </c>
      <c r="C65" s="201">
        <v>0</v>
      </c>
      <c r="D65" s="183"/>
      <c r="E65" s="183"/>
      <c r="F65" s="183"/>
      <c r="G65" s="183"/>
      <c r="H65" s="183"/>
      <c r="I65" s="183"/>
      <c r="J65" s="183"/>
      <c r="K65" s="211"/>
      <c r="L65" s="211"/>
      <c r="M65" s="183"/>
    </row>
    <row r="66" spans="1:13" hidden="1" x14ac:dyDescent="0.25">
      <c r="A66" s="180">
        <v>56</v>
      </c>
      <c r="B66" s="181" t="s">
        <v>211</v>
      </c>
      <c r="C66" s="201">
        <v>0</v>
      </c>
      <c r="D66" s="183"/>
      <c r="E66" s="183"/>
      <c r="F66" s="183"/>
      <c r="G66" s="183"/>
      <c r="H66" s="183"/>
      <c r="I66" s="183"/>
      <c r="J66" s="183"/>
      <c r="K66" s="211"/>
      <c r="L66" s="211"/>
      <c r="M66" s="183"/>
    </row>
    <row r="67" spans="1:13" hidden="1" x14ac:dyDescent="0.25">
      <c r="A67" s="178">
        <v>57</v>
      </c>
      <c r="B67" s="179" t="s">
        <v>177</v>
      </c>
      <c r="C67" s="201">
        <v>0</v>
      </c>
      <c r="D67" s="183"/>
      <c r="E67" s="183"/>
      <c r="F67" s="183"/>
      <c r="G67" s="183"/>
      <c r="H67" s="183"/>
      <c r="I67" s="183"/>
      <c r="J67" s="183"/>
      <c r="K67" s="211"/>
      <c r="L67" s="211"/>
      <c r="M67" s="183"/>
    </row>
    <row r="68" spans="1:13" hidden="1" x14ac:dyDescent="0.25">
      <c r="A68" s="178">
        <v>58</v>
      </c>
      <c r="B68" s="179" t="s">
        <v>178</v>
      </c>
      <c r="C68" s="201">
        <v>0</v>
      </c>
      <c r="D68" s="183"/>
      <c r="E68" s="183"/>
      <c r="F68" s="183"/>
      <c r="G68" s="183"/>
      <c r="H68" s="183"/>
      <c r="I68" s="183"/>
      <c r="J68" s="183"/>
      <c r="K68" s="211"/>
      <c r="L68" s="211"/>
      <c r="M68" s="183"/>
    </row>
    <row r="69" spans="1:13" hidden="1" x14ac:dyDescent="0.25">
      <c r="A69" s="178">
        <v>59</v>
      </c>
      <c r="B69" s="179" t="s">
        <v>179</v>
      </c>
      <c r="C69" s="201">
        <v>0</v>
      </c>
      <c r="D69" s="183"/>
      <c r="E69" s="183"/>
      <c r="F69" s="183"/>
      <c r="G69" s="183"/>
      <c r="H69" s="183"/>
      <c r="I69" s="183"/>
      <c r="J69" s="183"/>
      <c r="K69" s="211"/>
      <c r="L69" s="211"/>
      <c r="M69" s="183"/>
    </row>
    <row r="70" spans="1:13" hidden="1" x14ac:dyDescent="0.25">
      <c r="A70" s="180">
        <v>60</v>
      </c>
      <c r="B70" s="181" t="s">
        <v>212</v>
      </c>
      <c r="C70" s="201">
        <v>0</v>
      </c>
      <c r="D70" s="183"/>
      <c r="E70" s="183"/>
      <c r="F70" s="183"/>
      <c r="G70" s="183"/>
      <c r="H70" s="183"/>
      <c r="I70" s="183"/>
      <c r="J70" s="183"/>
      <c r="K70" s="211"/>
      <c r="L70" s="211"/>
      <c r="M70" s="183"/>
    </row>
    <row r="71" spans="1:13" hidden="1" x14ac:dyDescent="0.25">
      <c r="A71" s="178">
        <v>61</v>
      </c>
      <c r="B71" s="179" t="s">
        <v>180</v>
      </c>
      <c r="C71" s="201">
        <v>0</v>
      </c>
      <c r="D71" s="183"/>
      <c r="E71" s="183"/>
      <c r="F71" s="183"/>
      <c r="G71" s="183"/>
      <c r="H71" s="183"/>
      <c r="I71" s="183"/>
      <c r="J71" s="183"/>
      <c r="K71" s="211"/>
      <c r="L71" s="211"/>
      <c r="M71" s="183"/>
    </row>
    <row r="72" spans="1:13" hidden="1" x14ac:dyDescent="0.25">
      <c r="A72" s="178">
        <v>62</v>
      </c>
      <c r="B72" s="179" t="s">
        <v>181</v>
      </c>
      <c r="C72" s="201">
        <v>0</v>
      </c>
      <c r="D72" s="183"/>
      <c r="E72" s="183"/>
      <c r="F72" s="183"/>
      <c r="G72" s="183"/>
      <c r="H72" s="183"/>
      <c r="I72" s="183"/>
      <c r="J72" s="183"/>
      <c r="K72" s="211"/>
      <c r="L72" s="211"/>
      <c r="M72" s="183"/>
    </row>
    <row r="73" spans="1:13" ht="25.5" hidden="1" x14ac:dyDescent="0.25">
      <c r="A73" s="178">
        <v>63</v>
      </c>
      <c r="B73" s="179" t="s">
        <v>182</v>
      </c>
      <c r="C73" s="201">
        <v>0</v>
      </c>
      <c r="D73" s="183"/>
      <c r="E73" s="183"/>
      <c r="F73" s="183"/>
      <c r="G73" s="183"/>
      <c r="H73" s="183"/>
      <c r="I73" s="183"/>
      <c r="J73" s="183"/>
      <c r="K73" s="211"/>
      <c r="L73" s="211"/>
      <c r="M73" s="183"/>
    </row>
    <row r="74" spans="1:13" x14ac:dyDescent="0.25">
      <c r="A74" s="178">
        <v>64</v>
      </c>
      <c r="B74" s="179" t="s">
        <v>213</v>
      </c>
      <c r="C74" s="201">
        <v>0</v>
      </c>
      <c r="D74" s="183"/>
      <c r="E74" s="183"/>
      <c r="F74" s="183"/>
      <c r="G74" s="183"/>
      <c r="H74" s="183"/>
      <c r="I74" s="183"/>
      <c r="J74" s="183"/>
      <c r="K74" s="211"/>
      <c r="L74" s="211"/>
      <c r="M74" s="183"/>
    </row>
    <row r="75" spans="1:13" x14ac:dyDescent="0.25">
      <c r="A75" s="178">
        <v>65</v>
      </c>
      <c r="B75" s="179" t="s">
        <v>183</v>
      </c>
      <c r="C75" s="201">
        <v>5</v>
      </c>
      <c r="D75" s="183"/>
      <c r="E75" s="183"/>
      <c r="F75" s="183"/>
      <c r="G75" s="183"/>
      <c r="H75" s="183"/>
      <c r="I75" s="183"/>
      <c r="J75" s="183"/>
      <c r="K75" s="211">
        <v>5</v>
      </c>
      <c r="L75" s="211">
        <v>5</v>
      </c>
      <c r="M75" s="183"/>
    </row>
    <row r="76" spans="1:13" x14ac:dyDescent="0.25">
      <c r="A76" s="178">
        <v>66</v>
      </c>
      <c r="B76" s="179" t="s">
        <v>184</v>
      </c>
      <c r="C76" s="201">
        <v>0</v>
      </c>
      <c r="D76" s="183"/>
      <c r="E76" s="183"/>
      <c r="F76" s="183"/>
      <c r="G76" s="183"/>
      <c r="H76" s="183"/>
      <c r="I76" s="183"/>
      <c r="J76" s="183"/>
      <c r="K76" s="211"/>
      <c r="L76" s="211"/>
      <c r="M76" s="183"/>
    </row>
    <row r="77" spans="1:13" ht="38.25" hidden="1" x14ac:dyDescent="0.25">
      <c r="A77" s="180">
        <v>67</v>
      </c>
      <c r="B77" s="181" t="s">
        <v>214</v>
      </c>
      <c r="C77" s="201">
        <v>0</v>
      </c>
      <c r="D77" s="183"/>
      <c r="E77" s="183"/>
      <c r="F77" s="183"/>
      <c r="G77" s="183"/>
      <c r="H77" s="183"/>
      <c r="I77" s="183"/>
      <c r="J77" s="183"/>
      <c r="K77" s="211"/>
      <c r="L77" s="211"/>
      <c r="M77" s="183"/>
    </row>
    <row r="78" spans="1:13" hidden="1" x14ac:dyDescent="0.25">
      <c r="A78" s="178">
        <v>68</v>
      </c>
      <c r="B78" s="179" t="s">
        <v>185</v>
      </c>
      <c r="C78" s="201">
        <v>0</v>
      </c>
      <c r="D78" s="183"/>
      <c r="E78" s="183"/>
      <c r="F78" s="183"/>
      <c r="G78" s="183"/>
      <c r="H78" s="183"/>
      <c r="I78" s="183"/>
      <c r="J78" s="183"/>
      <c r="K78" s="211"/>
      <c r="L78" s="211"/>
      <c r="M78" s="183"/>
    </row>
    <row r="79" spans="1:13" hidden="1" x14ac:dyDescent="0.25">
      <c r="A79" s="178">
        <v>69</v>
      </c>
      <c r="B79" s="179" t="s">
        <v>215</v>
      </c>
      <c r="C79" s="201">
        <v>0</v>
      </c>
      <c r="D79" s="183"/>
      <c r="E79" s="183"/>
      <c r="F79" s="183"/>
      <c r="G79" s="183"/>
      <c r="H79" s="183"/>
      <c r="I79" s="183"/>
      <c r="J79" s="183"/>
      <c r="K79" s="211"/>
      <c r="L79" s="211"/>
      <c r="M79" s="183"/>
    </row>
    <row r="80" spans="1:13" hidden="1" x14ac:dyDescent="0.25">
      <c r="A80" s="178">
        <v>70</v>
      </c>
      <c r="B80" s="179" t="s">
        <v>216</v>
      </c>
      <c r="C80" s="201">
        <v>0</v>
      </c>
      <c r="D80" s="183"/>
      <c r="E80" s="183"/>
      <c r="F80" s="183"/>
      <c r="G80" s="183"/>
      <c r="H80" s="183"/>
      <c r="I80" s="183"/>
      <c r="J80" s="183"/>
      <c r="K80" s="211"/>
      <c r="L80" s="211"/>
      <c r="M80" s="183"/>
    </row>
    <row r="81" spans="1:13" hidden="1" x14ac:dyDescent="0.25">
      <c r="A81" s="178">
        <v>71</v>
      </c>
      <c r="B81" s="179" t="s">
        <v>217</v>
      </c>
      <c r="C81" s="201">
        <v>0</v>
      </c>
      <c r="D81" s="183"/>
      <c r="E81" s="183"/>
      <c r="F81" s="183"/>
      <c r="G81" s="183"/>
      <c r="H81" s="183"/>
      <c r="I81" s="183"/>
      <c r="J81" s="183"/>
      <c r="K81" s="211"/>
      <c r="L81" s="211"/>
      <c r="M81" s="183"/>
    </row>
    <row r="82" spans="1:13" ht="25.5" hidden="1" x14ac:dyDescent="0.25">
      <c r="A82" s="178">
        <v>72</v>
      </c>
      <c r="B82" s="179" t="s">
        <v>218</v>
      </c>
      <c r="C82" s="201">
        <v>0</v>
      </c>
      <c r="D82" s="183"/>
      <c r="E82" s="183"/>
      <c r="F82" s="183"/>
      <c r="G82" s="183"/>
      <c r="H82" s="183"/>
      <c r="I82" s="183"/>
      <c r="J82" s="183"/>
      <c r="K82" s="211"/>
      <c r="L82" s="211"/>
      <c r="M82" s="183"/>
    </row>
    <row r="83" spans="1:13" hidden="1" x14ac:dyDescent="0.25">
      <c r="A83" s="7">
        <v>0</v>
      </c>
      <c r="B83" s="29">
        <v>0</v>
      </c>
      <c r="C83" s="201">
        <v>0</v>
      </c>
      <c r="D83" s="183"/>
      <c r="E83" s="183"/>
      <c r="F83" s="183"/>
      <c r="G83" s="183"/>
      <c r="H83" s="183"/>
      <c r="I83" s="183"/>
      <c r="J83" s="183"/>
      <c r="K83" s="211"/>
      <c r="L83" s="211"/>
      <c r="M83" s="183"/>
    </row>
    <row r="84" spans="1:13" x14ac:dyDescent="0.25">
      <c r="A84" s="292" t="s">
        <v>3</v>
      </c>
      <c r="B84" s="293"/>
      <c r="C84" s="212">
        <v>1856919</v>
      </c>
      <c r="D84" s="212">
        <v>246148</v>
      </c>
      <c r="E84" s="212">
        <v>1022098</v>
      </c>
      <c r="F84" s="212">
        <v>166435</v>
      </c>
      <c r="G84" s="212">
        <v>199189</v>
      </c>
      <c r="H84" s="212">
        <v>8494</v>
      </c>
      <c r="I84" s="212">
        <v>15090</v>
      </c>
      <c r="J84" s="212">
        <v>28533</v>
      </c>
      <c r="K84" s="212">
        <v>6963</v>
      </c>
      <c r="L84" s="212">
        <v>6963</v>
      </c>
      <c r="M84" s="212">
        <v>163969</v>
      </c>
    </row>
    <row r="85" spans="1:13" x14ac:dyDescent="0.25">
      <c r="A85" s="287" t="s">
        <v>44</v>
      </c>
      <c r="B85" s="290"/>
      <c r="C85" s="214">
        <v>18050</v>
      </c>
      <c r="D85" s="214">
        <v>18000</v>
      </c>
      <c r="E85" s="213"/>
      <c r="F85" s="214"/>
      <c r="G85" s="214"/>
      <c r="H85" s="214"/>
      <c r="I85" s="213"/>
      <c r="J85" s="213"/>
      <c r="K85" s="213"/>
      <c r="L85" s="213"/>
      <c r="M85" s="213">
        <v>50</v>
      </c>
    </row>
    <row r="86" spans="1:13" s="20" customFormat="1" x14ac:dyDescent="0.25">
      <c r="A86" s="286" t="s">
        <v>39</v>
      </c>
      <c r="B86" s="287"/>
      <c r="C86" s="215"/>
      <c r="D86" s="215"/>
      <c r="E86" s="204"/>
      <c r="F86" s="186"/>
      <c r="G86" s="186"/>
      <c r="H86" s="186"/>
      <c r="I86" s="204"/>
      <c r="J86" s="204"/>
      <c r="K86" s="204"/>
      <c r="L86" s="204"/>
      <c r="M86" s="204"/>
    </row>
    <row r="87" spans="1:13" x14ac:dyDescent="0.25">
      <c r="A87" s="288" t="s">
        <v>40</v>
      </c>
      <c r="B87" s="289"/>
      <c r="C87" s="205">
        <v>1874969</v>
      </c>
      <c r="D87" s="205">
        <v>264148</v>
      </c>
      <c r="E87" s="205"/>
      <c r="F87" s="205">
        <v>166435</v>
      </c>
      <c r="G87" s="205">
        <v>199189</v>
      </c>
      <c r="H87" s="205">
        <v>8494</v>
      </c>
      <c r="I87" s="205"/>
      <c r="J87" s="205"/>
      <c r="K87" s="205"/>
      <c r="L87" s="205"/>
      <c r="M87" s="205">
        <v>164019</v>
      </c>
    </row>
    <row r="88" spans="1:13" x14ac:dyDescent="0.25">
      <c r="A88" s="285" t="s">
        <v>14</v>
      </c>
      <c r="B88" s="285"/>
      <c r="C88" s="208">
        <v>2.9920036383365782</v>
      </c>
      <c r="D88" s="208">
        <v>0.4215172501835126</v>
      </c>
      <c r="E88" s="188"/>
      <c r="F88" s="209">
        <v>0.2655905913892701</v>
      </c>
      <c r="G88" s="209">
        <v>0.31785816870392236</v>
      </c>
      <c r="H88" s="209">
        <v>1.3554399514888456E-2</v>
      </c>
      <c r="I88" s="188"/>
      <c r="J88" s="188"/>
      <c r="K88" s="188"/>
      <c r="L88" s="188"/>
      <c r="M88" s="188"/>
    </row>
    <row r="89" spans="1:13" x14ac:dyDescent="0.25">
      <c r="A89" s="285" t="s">
        <v>12</v>
      </c>
      <c r="B89" s="285"/>
      <c r="C89" s="207">
        <v>2.992003</v>
      </c>
      <c r="D89" s="207">
        <v>2.133264</v>
      </c>
      <c r="E89" s="188"/>
      <c r="F89" s="210">
        <v>0.26558999999999999</v>
      </c>
      <c r="G89" s="210">
        <v>0.33141300000000001</v>
      </c>
      <c r="H89" s="210">
        <v>0</v>
      </c>
      <c r="I89" s="188"/>
      <c r="J89" s="188"/>
      <c r="K89" s="188"/>
      <c r="L89" s="188"/>
      <c r="M89" s="207">
        <v>0.26173600000000002</v>
      </c>
    </row>
    <row r="90" spans="1:13" ht="15.75" thickBot="1" x14ac:dyDescent="0.3">
      <c r="D90" s="233"/>
    </row>
    <row r="91" spans="1:13" ht="20.25" thickBot="1" x14ac:dyDescent="0.4">
      <c r="B91" s="34" t="s">
        <v>38</v>
      </c>
      <c r="C91" s="38">
        <v>626660</v>
      </c>
      <c r="D91" s="38">
        <v>626660</v>
      </c>
      <c r="F91" s="38">
        <v>626660</v>
      </c>
      <c r="G91" s="38">
        <v>626660</v>
      </c>
      <c r="H91" s="38">
        <v>626660</v>
      </c>
      <c r="M91" s="38">
        <v>626660</v>
      </c>
    </row>
    <row r="92" spans="1:13" ht="20.25" thickBot="1" x14ac:dyDescent="0.4">
      <c r="B92" s="33" t="s">
        <v>45</v>
      </c>
      <c r="C92" s="35">
        <v>1874969</v>
      </c>
      <c r="D92" s="35">
        <v>1336831</v>
      </c>
      <c r="F92" s="35">
        <v>166435</v>
      </c>
      <c r="G92" s="35">
        <v>207683</v>
      </c>
      <c r="H92" s="35">
        <v>0</v>
      </c>
      <c r="M92" s="35">
        <v>164019</v>
      </c>
    </row>
    <row r="93" spans="1:13" ht="20.25" thickBot="1" x14ac:dyDescent="0.4">
      <c r="B93" s="37" t="s">
        <v>46</v>
      </c>
      <c r="C93" s="36">
        <v>0</v>
      </c>
      <c r="D93" s="36">
        <v>1</v>
      </c>
      <c r="F93" s="36">
        <v>0</v>
      </c>
      <c r="G93" s="36">
        <v>0</v>
      </c>
      <c r="H93" s="36">
        <v>8494</v>
      </c>
      <c r="M93" s="36">
        <v>0</v>
      </c>
    </row>
  </sheetData>
  <customSheetViews>
    <customSheetView guid="{4499D588-D746-460C-B784-E74856D3B233}" scale="80" showPageBreaks="1" fitToPage="1">
      <pane xSplit="6" ySplit="7" topLeftCell="G68" activePane="bottomRight" state="frozen"/>
      <selection pane="bottomRight" activeCell="A49" sqref="A49:XFD49"/>
      <pageMargins left="0.19685039370078741" right="0.19685039370078741" top="0.19685039370078741" bottom="0.19685039370078741" header="0.31496062992125984" footer="0.31496062992125984"/>
      <pageSetup paperSize="9" scale="31" fitToWidth="0" orientation="landscape" r:id="rId1"/>
    </customSheetView>
    <customSheetView guid="{6BD6499E-5662-4CC5-8D7A-C6B3594CACB9}" scale="80" showPageBreaks="1" fitToPage="1">
      <pane xSplit="2" ySplit="7" topLeftCell="C41" activePane="bottomRight" state="frozen"/>
      <selection pane="bottomRight" activeCell="I79" sqref="I79"/>
      <pageMargins left="0.19685039370078741" right="0.19685039370078741" top="0.19685039370078741" bottom="0.19685039370078741" header="0.31496062992125984" footer="0.31496062992125984"/>
      <pageSetup paperSize="8" scale="42" fitToWidth="0" orientation="landscape" r:id="rId2"/>
    </customSheetView>
    <customSheetView guid="{D371F323-5F9A-4FCB-9857-B61E474A5B6C}" scale="80" showPageBreaks="1" fitToPage="1">
      <pane xSplit="2" ySplit="7" topLeftCell="AW62" activePane="bottomRight" state="frozen"/>
      <selection pane="bottomRight" activeCell="BS73" sqref="BS73"/>
      <pageMargins left="0.19685039370078741" right="0.19685039370078741" top="0.19685039370078741" bottom="0.19685039370078741" header="0.31496062992125984" footer="0.31496062992125984"/>
      <pageSetup paperSize="9" scale="30" fitToWidth="0" orientation="landscape" r:id="rId3"/>
    </customSheetView>
    <customSheetView guid="{21302629-31F7-479C-9F89-233C9BDD4748}" scale="80">
      <pane xSplit="2" ySplit="7" topLeftCell="AB8" activePane="bottomRight" state="frozen"/>
      <selection pane="bottomRight" activeCell="AQ27" sqref="AQ27"/>
      <pageMargins left="0.7" right="0.7" top="0.75" bottom="0.75" header="0.3" footer="0.3"/>
    </customSheetView>
    <customSheetView guid="{DCE23167-388D-43BA-BB55-D0AE14905B15}" scale="70" showPageBreaks="1" fitToPage="1" hiddenColumns="1" view="pageBreakPreview">
      <pane xSplit="5" ySplit="7" topLeftCell="G31" activePane="bottomRight" state="frozen"/>
      <selection pane="bottomRight" activeCell="G43" sqref="G43"/>
      <pageMargins left="0.11811023622047245" right="0.11811023622047245" top="0.15748031496062992" bottom="0.15748031496062992" header="0.31496062992125984" footer="0.31496062992125984"/>
      <pageSetup paperSize="8" scale="45" fitToWidth="0" orientation="landscape" r:id="rId4"/>
    </customSheetView>
    <customSheetView guid="{FDEAECBE-33AC-40ED-8C2A-9D7FD7B54355}" scale="80" showPageBreaks="1" fitToPage="1" hiddenColumns="1">
      <pane xSplit="12" ySplit="7" topLeftCell="N29" activePane="bottomRight" state="frozen"/>
      <selection pane="bottomRight" activeCell="N46" sqref="N46"/>
      <colBreaks count="7" manualBreakCount="7">
        <brk id="9" max="1048575" man="1"/>
        <brk id="16" max="1048575" man="1"/>
        <brk id="25" max="1048575" man="1"/>
        <brk id="32" max="1048575" man="1"/>
        <brk id="44" max="1048575" man="1"/>
        <brk id="51" max="1048575" man="1"/>
        <brk id="58" max="1048575" man="1"/>
      </colBreaks>
      <pageMargins left="0.19685039370078741" right="0.19685039370078741" top="0.19685039370078741" bottom="0.19685039370078741" header="0.31496062992125984" footer="0.31496062992125984"/>
      <pageSetup paperSize="9" scale="29" orientation="portrait" r:id="rId5"/>
    </customSheetView>
  </customSheetViews>
  <mergeCells count="20">
    <mergeCell ref="A4:B10"/>
    <mergeCell ref="A85:B85"/>
    <mergeCell ref="C7:C10"/>
    <mergeCell ref="A84:B84"/>
    <mergeCell ref="A88:B88"/>
    <mergeCell ref="A89:B89"/>
    <mergeCell ref="A86:B86"/>
    <mergeCell ref="A87:B87"/>
    <mergeCell ref="K5:L5"/>
    <mergeCell ref="K6:L6"/>
    <mergeCell ref="C4:M4"/>
    <mergeCell ref="M7:M10"/>
    <mergeCell ref="K7:L9"/>
    <mergeCell ref="I7:I10"/>
    <mergeCell ref="J7:J10"/>
    <mergeCell ref="G7:G10"/>
    <mergeCell ref="H7:H10"/>
    <mergeCell ref="D7:D10"/>
    <mergeCell ref="F7:F10"/>
    <mergeCell ref="E7:E10"/>
  </mergeCells>
  <pageMargins left="0.19685039370078741" right="0.19685039370078741" top="0.19685039370078741" bottom="0.19685039370078741" header="0.31496062992125984" footer="0.31496062992125984"/>
  <pageSetup paperSize="9" scale="42" fitToWidth="0" orientation="landscape" r:id="rId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66FF"/>
    <pageSetUpPr fitToPage="1"/>
  </sheetPr>
  <dimension ref="A1:H93"/>
  <sheetViews>
    <sheetView view="pageBreakPreview" zoomScale="80" zoomScaleNormal="90" zoomScaleSheetLayoutView="80" workbookViewId="0">
      <pane xSplit="2" ySplit="10" topLeftCell="C11" activePane="bottomRight" state="frozen"/>
      <selection activeCell="P19" sqref="P19"/>
      <selection pane="topRight" activeCell="P19" sqref="P19"/>
      <selection pane="bottomLeft" activeCell="P19" sqref="P19"/>
      <selection pane="bottomRight" activeCell="H2" sqref="H2"/>
    </sheetView>
  </sheetViews>
  <sheetFormatPr defaultRowHeight="15" x14ac:dyDescent="0.25"/>
  <cols>
    <col min="1" max="1" width="3.28515625" style="1" customWidth="1"/>
    <col min="2" max="2" width="45.5703125" style="1" customWidth="1"/>
    <col min="3" max="3" width="25.140625" style="1" customWidth="1"/>
    <col min="4" max="4" width="22.28515625" style="1" customWidth="1"/>
    <col min="5" max="5" width="19.140625" style="1" customWidth="1"/>
    <col min="6" max="6" width="15.42578125" style="1" customWidth="1"/>
    <col min="7" max="16384" width="9.140625" style="1"/>
  </cols>
  <sheetData>
    <row r="1" spans="1:8" x14ac:dyDescent="0.25">
      <c r="H1" s="375" t="s">
        <v>270</v>
      </c>
    </row>
    <row r="2" spans="1:8" x14ac:dyDescent="0.25">
      <c r="H2" s="376" t="s">
        <v>268</v>
      </c>
    </row>
    <row r="3" spans="1:8" x14ac:dyDescent="0.25">
      <c r="H3" s="377" t="s">
        <v>269</v>
      </c>
    </row>
    <row r="4" spans="1:8" ht="18.75" x14ac:dyDescent="0.3">
      <c r="A4" s="291" t="s">
        <v>0</v>
      </c>
      <c r="B4" s="291"/>
      <c r="C4" s="315" t="s">
        <v>21</v>
      </c>
      <c r="D4" s="315"/>
      <c r="E4" s="315"/>
      <c r="F4" s="315"/>
      <c r="G4" s="315"/>
      <c r="H4" s="315"/>
    </row>
    <row r="5" spans="1:8" s="26" customFormat="1" ht="52.5" customHeight="1" x14ac:dyDescent="0.25">
      <c r="A5" s="291"/>
      <c r="B5" s="291"/>
      <c r="C5" s="234" t="s">
        <v>22</v>
      </c>
      <c r="D5" s="228" t="s">
        <v>23</v>
      </c>
      <c r="E5" s="228" t="s">
        <v>220</v>
      </c>
      <c r="F5" s="228" t="s">
        <v>41</v>
      </c>
      <c r="G5" s="302" t="s">
        <v>190</v>
      </c>
      <c r="H5" s="303"/>
    </row>
    <row r="6" spans="1:8" x14ac:dyDescent="0.25">
      <c r="A6" s="291"/>
      <c r="B6" s="291"/>
      <c r="C6" s="231" t="s">
        <v>207</v>
      </c>
      <c r="D6" s="229" t="s">
        <v>207</v>
      </c>
      <c r="E6" s="246" t="s">
        <v>207</v>
      </c>
      <c r="F6" s="229" t="s">
        <v>207</v>
      </c>
      <c r="G6" s="250" t="s">
        <v>207</v>
      </c>
      <c r="H6" s="251"/>
    </row>
    <row r="7" spans="1:8" ht="15" customHeight="1" x14ac:dyDescent="0.25">
      <c r="A7" s="291"/>
      <c r="B7" s="291"/>
      <c r="C7" s="308" t="s">
        <v>219</v>
      </c>
      <c r="D7" s="256" t="s">
        <v>219</v>
      </c>
      <c r="E7" s="308" t="s">
        <v>219</v>
      </c>
      <c r="F7" s="256" t="s">
        <v>219</v>
      </c>
      <c r="G7" s="308" t="s">
        <v>219</v>
      </c>
      <c r="H7" s="308"/>
    </row>
    <row r="8" spans="1:8" ht="15" customHeight="1" x14ac:dyDescent="0.25">
      <c r="A8" s="291"/>
      <c r="B8" s="291"/>
      <c r="C8" s="308"/>
      <c r="D8" s="257"/>
      <c r="E8" s="308"/>
      <c r="F8" s="257"/>
      <c r="G8" s="308"/>
      <c r="H8" s="308"/>
    </row>
    <row r="9" spans="1:8" x14ac:dyDescent="0.25">
      <c r="A9" s="291"/>
      <c r="B9" s="291"/>
      <c r="C9" s="308"/>
      <c r="D9" s="257"/>
      <c r="E9" s="308"/>
      <c r="F9" s="257"/>
      <c r="G9" s="308"/>
      <c r="H9" s="308"/>
    </row>
    <row r="10" spans="1:8" ht="28.5" customHeight="1" x14ac:dyDescent="0.25">
      <c r="A10" s="291"/>
      <c r="B10" s="291"/>
      <c r="C10" s="308"/>
      <c r="D10" s="258"/>
      <c r="E10" s="308"/>
      <c r="F10" s="258"/>
      <c r="G10" s="200" t="s">
        <v>16</v>
      </c>
      <c r="H10" s="200" t="s">
        <v>17</v>
      </c>
    </row>
    <row r="11" spans="1:8" ht="25.5" x14ac:dyDescent="0.25">
      <c r="A11" s="178">
        <v>1</v>
      </c>
      <c r="B11" s="179" t="s">
        <v>125</v>
      </c>
      <c r="C11" s="201">
        <v>4564</v>
      </c>
      <c r="D11" s="183">
        <v>3564</v>
      </c>
      <c r="E11" s="183">
        <v>0</v>
      </c>
      <c r="F11" s="183">
        <v>1000</v>
      </c>
      <c r="G11" s="202"/>
      <c r="H11" s="202"/>
    </row>
    <row r="12" spans="1:8" x14ac:dyDescent="0.25">
      <c r="A12" s="178">
        <v>2</v>
      </c>
      <c r="B12" s="179" t="s">
        <v>126</v>
      </c>
      <c r="C12" s="201">
        <v>17517</v>
      </c>
      <c r="D12" s="183"/>
      <c r="E12" s="183">
        <v>17517</v>
      </c>
      <c r="F12" s="183"/>
      <c r="G12" s="202"/>
      <c r="H12" s="202"/>
    </row>
    <row r="13" spans="1:8" ht="25.5" x14ac:dyDescent="0.25">
      <c r="A13" s="178">
        <v>3</v>
      </c>
      <c r="B13" s="179" t="s">
        <v>127</v>
      </c>
      <c r="C13" s="201">
        <v>19337</v>
      </c>
      <c r="D13" s="183">
        <v>11175</v>
      </c>
      <c r="E13" s="183">
        <v>0</v>
      </c>
      <c r="F13" s="183">
        <v>8162</v>
      </c>
      <c r="G13" s="202"/>
      <c r="H13" s="202"/>
    </row>
    <row r="14" spans="1:8" ht="25.5" x14ac:dyDescent="0.25">
      <c r="A14" s="178">
        <v>4</v>
      </c>
      <c r="B14" s="179" t="s">
        <v>208</v>
      </c>
      <c r="C14" s="201">
        <v>2500</v>
      </c>
      <c r="D14" s="183">
        <v>2500</v>
      </c>
      <c r="E14" s="183">
        <v>0</v>
      </c>
      <c r="F14" s="183"/>
      <c r="G14" s="202"/>
      <c r="H14" s="202"/>
    </row>
    <row r="15" spans="1:8" ht="25.5" x14ac:dyDescent="0.25">
      <c r="A15" s="178">
        <v>5</v>
      </c>
      <c r="B15" s="179" t="s">
        <v>128</v>
      </c>
      <c r="C15" s="201">
        <v>135000</v>
      </c>
      <c r="D15" s="183"/>
      <c r="E15" s="183">
        <v>0</v>
      </c>
      <c r="F15" s="183">
        <v>135000</v>
      </c>
      <c r="G15" s="202"/>
      <c r="H15" s="202"/>
    </row>
    <row r="16" spans="1:8" ht="25.5" x14ac:dyDescent="0.25">
      <c r="A16" s="178">
        <v>6</v>
      </c>
      <c r="B16" s="179" t="s">
        <v>129</v>
      </c>
      <c r="C16" s="201">
        <v>10500</v>
      </c>
      <c r="D16" s="183">
        <v>10500</v>
      </c>
      <c r="E16" s="183">
        <v>0</v>
      </c>
      <c r="F16" s="183"/>
      <c r="G16" s="202"/>
      <c r="H16" s="202"/>
    </row>
    <row r="17" spans="1:8" ht="38.25" x14ac:dyDescent="0.25">
      <c r="A17" s="178">
        <v>7</v>
      </c>
      <c r="B17" s="179" t="s">
        <v>130</v>
      </c>
      <c r="C17" s="201">
        <v>0</v>
      </c>
      <c r="D17" s="183"/>
      <c r="E17" s="183">
        <v>0</v>
      </c>
      <c r="F17" s="183"/>
      <c r="G17" s="202"/>
      <c r="H17" s="202"/>
    </row>
    <row r="18" spans="1:8" x14ac:dyDescent="0.25">
      <c r="A18" s="178">
        <v>8</v>
      </c>
      <c r="B18" s="179" t="s">
        <v>131</v>
      </c>
      <c r="C18" s="201">
        <v>135638</v>
      </c>
      <c r="D18" s="183"/>
      <c r="E18" s="183">
        <v>135262</v>
      </c>
      <c r="F18" s="183"/>
      <c r="G18" s="183">
        <v>376</v>
      </c>
      <c r="H18" s="183">
        <v>5254</v>
      </c>
    </row>
    <row r="19" spans="1:8" x14ac:dyDescent="0.25">
      <c r="A19" s="178">
        <v>9</v>
      </c>
      <c r="B19" s="179" t="s">
        <v>132</v>
      </c>
      <c r="C19" s="201">
        <v>7450</v>
      </c>
      <c r="D19" s="183">
        <v>7300</v>
      </c>
      <c r="E19" s="183">
        <v>0</v>
      </c>
      <c r="F19" s="183">
        <v>150</v>
      </c>
      <c r="G19" s="202"/>
      <c r="H19" s="202"/>
    </row>
    <row r="20" spans="1:8" ht="25.5" x14ac:dyDescent="0.25">
      <c r="A20" s="178">
        <v>10</v>
      </c>
      <c r="B20" s="179" t="s">
        <v>133</v>
      </c>
      <c r="C20" s="201">
        <v>80000</v>
      </c>
      <c r="D20" s="183"/>
      <c r="E20" s="183">
        <v>0</v>
      </c>
      <c r="F20" s="183">
        <v>80000</v>
      </c>
      <c r="G20" s="202"/>
      <c r="H20" s="202"/>
    </row>
    <row r="21" spans="1:8" ht="25.5" x14ac:dyDescent="0.25">
      <c r="A21" s="178">
        <v>11</v>
      </c>
      <c r="B21" s="179" t="s">
        <v>134</v>
      </c>
      <c r="C21" s="201">
        <v>0</v>
      </c>
      <c r="D21" s="183"/>
      <c r="E21" s="183">
        <v>0</v>
      </c>
      <c r="F21" s="183"/>
      <c r="G21" s="202"/>
      <c r="H21" s="202"/>
    </row>
    <row r="22" spans="1:8" ht="25.5" x14ac:dyDescent="0.25">
      <c r="A22" s="178">
        <v>12</v>
      </c>
      <c r="B22" s="179" t="s">
        <v>135</v>
      </c>
      <c r="C22" s="201">
        <v>84680</v>
      </c>
      <c r="D22" s="183"/>
      <c r="E22" s="183">
        <v>84680</v>
      </c>
      <c r="F22" s="183"/>
      <c r="G22" s="202"/>
      <c r="H22" s="202"/>
    </row>
    <row r="23" spans="1:8" ht="25.5" x14ac:dyDescent="0.25">
      <c r="A23" s="178">
        <v>13</v>
      </c>
      <c r="B23" s="179" t="s">
        <v>136</v>
      </c>
      <c r="C23" s="201">
        <v>52367</v>
      </c>
      <c r="D23" s="183"/>
      <c r="E23" s="183">
        <v>34059</v>
      </c>
      <c r="F23" s="183">
        <v>18308</v>
      </c>
      <c r="G23" s="202"/>
      <c r="H23" s="202"/>
    </row>
    <row r="24" spans="1:8" x14ac:dyDescent="0.25">
      <c r="A24" s="178">
        <v>14</v>
      </c>
      <c r="B24" s="179" t="s">
        <v>137</v>
      </c>
      <c r="C24" s="201">
        <v>41274</v>
      </c>
      <c r="D24" s="183"/>
      <c r="E24" s="183">
        <v>26274</v>
      </c>
      <c r="F24" s="183">
        <v>15000</v>
      </c>
      <c r="G24" s="202"/>
      <c r="H24" s="202"/>
    </row>
    <row r="25" spans="1:8" x14ac:dyDescent="0.25">
      <c r="A25" s="178">
        <v>15</v>
      </c>
      <c r="B25" s="179" t="s">
        <v>138</v>
      </c>
      <c r="C25" s="201">
        <v>19799</v>
      </c>
      <c r="D25" s="183"/>
      <c r="E25" s="183">
        <v>14499</v>
      </c>
      <c r="F25" s="183">
        <v>5300</v>
      </c>
      <c r="G25" s="202"/>
      <c r="H25" s="202"/>
    </row>
    <row r="26" spans="1:8" x14ac:dyDescent="0.25">
      <c r="A26" s="178">
        <v>16</v>
      </c>
      <c r="B26" s="179" t="s">
        <v>139</v>
      </c>
      <c r="C26" s="201">
        <v>38469</v>
      </c>
      <c r="D26" s="183"/>
      <c r="E26" s="183">
        <v>22469</v>
      </c>
      <c r="F26" s="183">
        <v>16000</v>
      </c>
      <c r="G26" s="202"/>
      <c r="H26" s="202"/>
    </row>
    <row r="27" spans="1:8" x14ac:dyDescent="0.25">
      <c r="A27" s="178">
        <v>17</v>
      </c>
      <c r="B27" s="179" t="s">
        <v>140</v>
      </c>
      <c r="C27" s="201">
        <v>22597</v>
      </c>
      <c r="D27" s="183"/>
      <c r="E27" s="183">
        <v>14597</v>
      </c>
      <c r="F27" s="183">
        <v>8000</v>
      </c>
      <c r="G27" s="202"/>
      <c r="H27" s="202"/>
    </row>
    <row r="28" spans="1:8" ht="25.5" x14ac:dyDescent="0.25">
      <c r="A28" s="178">
        <v>18</v>
      </c>
      <c r="B28" s="179" t="s">
        <v>141</v>
      </c>
      <c r="C28" s="201">
        <v>78312</v>
      </c>
      <c r="D28" s="183"/>
      <c r="E28" s="183">
        <v>42767</v>
      </c>
      <c r="F28" s="183">
        <v>35545</v>
      </c>
      <c r="G28" s="202"/>
      <c r="H28" s="202"/>
    </row>
    <row r="29" spans="1:8" ht="25.5" x14ac:dyDescent="0.25">
      <c r="A29" s="178">
        <v>19</v>
      </c>
      <c r="B29" s="179" t="s">
        <v>142</v>
      </c>
      <c r="C29" s="201">
        <v>9653</v>
      </c>
      <c r="D29" s="183"/>
      <c r="E29" s="183">
        <v>6453</v>
      </c>
      <c r="F29" s="183">
        <v>3200</v>
      </c>
      <c r="G29" s="202"/>
      <c r="H29" s="202"/>
    </row>
    <row r="30" spans="1:8" x14ac:dyDescent="0.25">
      <c r="A30" s="178">
        <v>20</v>
      </c>
      <c r="B30" s="179" t="s">
        <v>143</v>
      </c>
      <c r="C30" s="201">
        <v>37647</v>
      </c>
      <c r="D30" s="183"/>
      <c r="E30" s="183">
        <v>23647</v>
      </c>
      <c r="F30" s="183">
        <v>14000</v>
      </c>
      <c r="G30" s="202"/>
      <c r="H30" s="202"/>
    </row>
    <row r="31" spans="1:8" x14ac:dyDescent="0.25">
      <c r="A31" s="178">
        <v>21</v>
      </c>
      <c r="B31" s="179" t="s">
        <v>144</v>
      </c>
      <c r="C31" s="201">
        <v>10312</v>
      </c>
      <c r="D31" s="183"/>
      <c r="E31" s="183">
        <v>6812</v>
      </c>
      <c r="F31" s="183">
        <v>3500</v>
      </c>
      <c r="G31" s="202"/>
      <c r="H31" s="202"/>
    </row>
    <row r="32" spans="1:8" x14ac:dyDescent="0.25">
      <c r="A32" s="178">
        <v>22</v>
      </c>
      <c r="B32" s="179" t="s">
        <v>145</v>
      </c>
      <c r="C32" s="201">
        <v>6968</v>
      </c>
      <c r="D32" s="183"/>
      <c r="E32" s="183">
        <v>6218</v>
      </c>
      <c r="F32" s="183">
        <v>750</v>
      </c>
      <c r="G32" s="202"/>
      <c r="H32" s="202"/>
    </row>
    <row r="33" spans="1:8" x14ac:dyDescent="0.25">
      <c r="A33" s="178">
        <v>23</v>
      </c>
      <c r="B33" s="179" t="s">
        <v>146</v>
      </c>
      <c r="C33" s="201">
        <v>34434</v>
      </c>
      <c r="D33" s="183"/>
      <c r="E33" s="183">
        <v>27714</v>
      </c>
      <c r="F33" s="183">
        <v>6720</v>
      </c>
      <c r="G33" s="202"/>
      <c r="H33" s="202"/>
    </row>
    <row r="34" spans="1:8" x14ac:dyDescent="0.25">
      <c r="A34" s="178">
        <v>24</v>
      </c>
      <c r="B34" s="179" t="s">
        <v>147</v>
      </c>
      <c r="C34" s="201">
        <v>18624</v>
      </c>
      <c r="D34" s="183"/>
      <c r="E34" s="183">
        <v>13624</v>
      </c>
      <c r="F34" s="183">
        <v>5000</v>
      </c>
      <c r="G34" s="202"/>
      <c r="H34" s="202"/>
    </row>
    <row r="35" spans="1:8" x14ac:dyDescent="0.25">
      <c r="A35" s="178">
        <v>25</v>
      </c>
      <c r="B35" s="179" t="s">
        <v>148</v>
      </c>
      <c r="C35" s="201">
        <v>22804</v>
      </c>
      <c r="D35" s="183"/>
      <c r="E35" s="183">
        <v>21558</v>
      </c>
      <c r="F35" s="183">
        <v>1246</v>
      </c>
      <c r="G35" s="202"/>
      <c r="H35" s="202"/>
    </row>
    <row r="36" spans="1:8" ht="25.5" x14ac:dyDescent="0.25">
      <c r="A36" s="178">
        <v>26</v>
      </c>
      <c r="B36" s="179" t="s">
        <v>149</v>
      </c>
      <c r="C36" s="201">
        <v>40312</v>
      </c>
      <c r="D36" s="183"/>
      <c r="E36" s="183">
        <v>39112</v>
      </c>
      <c r="F36" s="183">
        <v>1200</v>
      </c>
      <c r="G36" s="202"/>
      <c r="H36" s="202"/>
    </row>
    <row r="37" spans="1:8" ht="24.75" customHeight="1" x14ac:dyDescent="0.25">
      <c r="A37" s="178">
        <v>27</v>
      </c>
      <c r="B37" s="179" t="s">
        <v>150</v>
      </c>
      <c r="C37" s="201">
        <v>18600</v>
      </c>
      <c r="D37" s="183"/>
      <c r="E37" s="183">
        <v>0</v>
      </c>
      <c r="F37" s="183">
        <v>18600</v>
      </c>
      <c r="G37" s="202"/>
      <c r="H37" s="202"/>
    </row>
    <row r="38" spans="1:8" x14ac:dyDescent="0.25">
      <c r="A38" s="178">
        <v>28</v>
      </c>
      <c r="B38" s="179" t="s">
        <v>151</v>
      </c>
      <c r="C38" s="201">
        <v>17524</v>
      </c>
      <c r="D38" s="183"/>
      <c r="E38" s="183">
        <v>14141</v>
      </c>
      <c r="F38" s="183">
        <v>3383</v>
      </c>
      <c r="G38" s="202"/>
      <c r="H38" s="202"/>
    </row>
    <row r="39" spans="1:8" x14ac:dyDescent="0.25">
      <c r="A39" s="178">
        <v>29</v>
      </c>
      <c r="B39" s="179" t="s">
        <v>152</v>
      </c>
      <c r="C39" s="201">
        <v>11409</v>
      </c>
      <c r="D39" s="183"/>
      <c r="E39" s="183">
        <v>8009</v>
      </c>
      <c r="F39" s="183">
        <v>3400</v>
      </c>
      <c r="G39" s="202"/>
      <c r="H39" s="202"/>
    </row>
    <row r="40" spans="1:8" x14ac:dyDescent="0.25">
      <c r="A40" s="178">
        <v>30</v>
      </c>
      <c r="B40" s="179" t="s">
        <v>153</v>
      </c>
      <c r="C40" s="201">
        <v>12636</v>
      </c>
      <c r="D40" s="183"/>
      <c r="E40" s="183">
        <v>6286</v>
      </c>
      <c r="F40" s="183">
        <v>6350</v>
      </c>
      <c r="G40" s="202"/>
      <c r="H40" s="202"/>
    </row>
    <row r="41" spans="1:8" x14ac:dyDescent="0.25">
      <c r="A41" s="178">
        <v>31</v>
      </c>
      <c r="B41" s="179" t="s">
        <v>154</v>
      </c>
      <c r="C41" s="201">
        <v>18266</v>
      </c>
      <c r="D41" s="183"/>
      <c r="E41" s="183">
        <v>12494</v>
      </c>
      <c r="F41" s="183">
        <v>5772</v>
      </c>
      <c r="G41" s="202"/>
      <c r="H41" s="202"/>
    </row>
    <row r="42" spans="1:8" x14ac:dyDescent="0.25">
      <c r="A42" s="178">
        <v>32</v>
      </c>
      <c r="B42" s="179" t="s">
        <v>155</v>
      </c>
      <c r="C42" s="201">
        <v>13253</v>
      </c>
      <c r="D42" s="183"/>
      <c r="E42" s="183">
        <v>8953</v>
      </c>
      <c r="F42" s="183">
        <v>4300</v>
      </c>
      <c r="G42" s="202"/>
      <c r="H42" s="202"/>
    </row>
    <row r="43" spans="1:8" ht="25.5" x14ac:dyDescent="0.25">
      <c r="A43" s="178">
        <v>33</v>
      </c>
      <c r="B43" s="179" t="s">
        <v>156</v>
      </c>
      <c r="C43" s="201">
        <v>13704</v>
      </c>
      <c r="D43" s="183"/>
      <c r="E43" s="183">
        <v>10704</v>
      </c>
      <c r="F43" s="183">
        <v>3000</v>
      </c>
      <c r="G43" s="202"/>
      <c r="H43" s="202"/>
    </row>
    <row r="44" spans="1:8" x14ac:dyDescent="0.25">
      <c r="A44" s="178">
        <v>34</v>
      </c>
      <c r="B44" s="179" t="s">
        <v>157</v>
      </c>
      <c r="C44" s="201">
        <v>240</v>
      </c>
      <c r="D44" s="183">
        <v>240</v>
      </c>
      <c r="E44" s="183">
        <v>0</v>
      </c>
      <c r="F44" s="183"/>
      <c r="G44" s="202"/>
      <c r="H44" s="202"/>
    </row>
    <row r="45" spans="1:8" ht="27.75" customHeight="1" x14ac:dyDescent="0.25">
      <c r="A45" s="178">
        <v>35</v>
      </c>
      <c r="B45" s="179" t="s">
        <v>158</v>
      </c>
      <c r="C45" s="201">
        <v>5268</v>
      </c>
      <c r="D45" s="183"/>
      <c r="E45" s="183">
        <v>2618</v>
      </c>
      <c r="F45" s="183">
        <v>2650</v>
      </c>
      <c r="G45" s="202"/>
      <c r="H45" s="202"/>
    </row>
    <row r="46" spans="1:8" ht="25.5" x14ac:dyDescent="0.25">
      <c r="A46" s="178">
        <v>36</v>
      </c>
      <c r="B46" s="179" t="s">
        <v>159</v>
      </c>
      <c r="C46" s="201">
        <v>5892</v>
      </c>
      <c r="D46" s="183"/>
      <c r="E46" s="183">
        <v>3892</v>
      </c>
      <c r="F46" s="183">
        <v>2000</v>
      </c>
      <c r="G46" s="202"/>
      <c r="H46" s="202"/>
    </row>
    <row r="47" spans="1:8" x14ac:dyDescent="0.25">
      <c r="A47" s="178">
        <v>37</v>
      </c>
      <c r="B47" s="179" t="s">
        <v>160</v>
      </c>
      <c r="C47" s="201">
        <v>21201</v>
      </c>
      <c r="D47" s="183"/>
      <c r="E47" s="183">
        <v>21201</v>
      </c>
      <c r="F47" s="183"/>
      <c r="G47" s="202"/>
      <c r="H47" s="202"/>
    </row>
    <row r="48" spans="1:8" x14ac:dyDescent="0.25">
      <c r="A48" s="178">
        <v>38</v>
      </c>
      <c r="B48" s="179" t="s">
        <v>161</v>
      </c>
      <c r="C48" s="201">
        <v>6819</v>
      </c>
      <c r="D48" s="183"/>
      <c r="E48" s="183">
        <v>3319</v>
      </c>
      <c r="F48" s="183"/>
      <c r="G48" s="183">
        <v>3500</v>
      </c>
      <c r="H48" s="183">
        <v>36230</v>
      </c>
    </row>
    <row r="49" spans="1:8" x14ac:dyDescent="0.25">
      <c r="A49" s="178">
        <v>39</v>
      </c>
      <c r="B49" s="179" t="s">
        <v>162</v>
      </c>
      <c r="C49" s="201">
        <v>0</v>
      </c>
      <c r="D49" s="183"/>
      <c r="E49" s="183">
        <v>0</v>
      </c>
      <c r="F49" s="183"/>
      <c r="G49" s="202"/>
      <c r="H49" s="202"/>
    </row>
    <row r="50" spans="1:8" x14ac:dyDescent="0.25">
      <c r="A50" s="178">
        <v>40</v>
      </c>
      <c r="B50" s="179" t="s">
        <v>163</v>
      </c>
      <c r="C50" s="201">
        <v>0</v>
      </c>
      <c r="D50" s="183"/>
      <c r="E50" s="183">
        <v>0</v>
      </c>
      <c r="F50" s="183"/>
      <c r="G50" s="202"/>
      <c r="H50" s="202"/>
    </row>
    <row r="51" spans="1:8" x14ac:dyDescent="0.25">
      <c r="A51" s="178">
        <v>41</v>
      </c>
      <c r="B51" s="179" t="s">
        <v>164</v>
      </c>
      <c r="C51" s="201">
        <v>4000</v>
      </c>
      <c r="D51" s="183"/>
      <c r="E51" s="183">
        <v>0</v>
      </c>
      <c r="F51" s="183">
        <v>4000</v>
      </c>
      <c r="G51" s="202"/>
      <c r="H51" s="202"/>
    </row>
    <row r="52" spans="1:8" x14ac:dyDescent="0.25">
      <c r="A52" s="178">
        <v>42</v>
      </c>
      <c r="B52" s="179" t="s">
        <v>165</v>
      </c>
      <c r="C52" s="201">
        <v>8300</v>
      </c>
      <c r="D52" s="183"/>
      <c r="E52" s="183">
        <v>0</v>
      </c>
      <c r="F52" s="183">
        <v>8300</v>
      </c>
      <c r="G52" s="202"/>
      <c r="H52" s="202"/>
    </row>
    <row r="53" spans="1:8" x14ac:dyDescent="0.25">
      <c r="A53" s="178">
        <v>43</v>
      </c>
      <c r="B53" s="179" t="s">
        <v>166</v>
      </c>
      <c r="C53" s="201">
        <v>4000</v>
      </c>
      <c r="D53" s="183"/>
      <c r="E53" s="183">
        <v>0</v>
      </c>
      <c r="F53" s="183">
        <v>4000</v>
      </c>
      <c r="G53" s="202"/>
      <c r="H53" s="202"/>
    </row>
    <row r="54" spans="1:8" x14ac:dyDescent="0.25">
      <c r="A54" s="178">
        <v>44</v>
      </c>
      <c r="B54" s="179" t="s">
        <v>167</v>
      </c>
      <c r="C54" s="201">
        <v>4750</v>
      </c>
      <c r="D54" s="183"/>
      <c r="E54" s="183">
        <v>0</v>
      </c>
      <c r="F54" s="183">
        <v>4750</v>
      </c>
      <c r="G54" s="202"/>
      <c r="H54" s="202"/>
    </row>
    <row r="55" spans="1:8" x14ac:dyDescent="0.25">
      <c r="A55" s="180">
        <v>45</v>
      </c>
      <c r="B55" s="181" t="s">
        <v>209</v>
      </c>
      <c r="C55" s="201">
        <v>0</v>
      </c>
      <c r="D55" s="183"/>
      <c r="E55" s="183">
        <v>0</v>
      </c>
      <c r="F55" s="183"/>
      <c r="G55" s="202"/>
      <c r="H55" s="202"/>
    </row>
    <row r="56" spans="1:8" x14ac:dyDescent="0.25">
      <c r="A56" s="178">
        <v>46</v>
      </c>
      <c r="B56" s="179" t="s">
        <v>168</v>
      </c>
      <c r="C56" s="201">
        <v>0</v>
      </c>
      <c r="D56" s="183"/>
      <c r="E56" s="183">
        <v>0</v>
      </c>
      <c r="F56" s="183"/>
      <c r="G56" s="202"/>
      <c r="H56" s="202"/>
    </row>
    <row r="57" spans="1:8" x14ac:dyDescent="0.25">
      <c r="A57" s="178">
        <v>47</v>
      </c>
      <c r="B57" s="179" t="s">
        <v>169</v>
      </c>
      <c r="C57" s="201">
        <v>10</v>
      </c>
      <c r="D57" s="183">
        <v>10</v>
      </c>
      <c r="E57" s="183">
        <v>0</v>
      </c>
      <c r="F57" s="183"/>
      <c r="G57" s="202"/>
      <c r="H57" s="202"/>
    </row>
    <row r="58" spans="1:8" x14ac:dyDescent="0.25">
      <c r="A58" s="178">
        <v>48</v>
      </c>
      <c r="B58" s="179" t="s">
        <v>170</v>
      </c>
      <c r="C58" s="201">
        <v>1880</v>
      </c>
      <c r="D58" s="183">
        <v>480</v>
      </c>
      <c r="E58" s="183">
        <v>0</v>
      </c>
      <c r="F58" s="183">
        <v>1400</v>
      </c>
      <c r="G58" s="202"/>
      <c r="H58" s="202"/>
    </row>
    <row r="59" spans="1:8" x14ac:dyDescent="0.25">
      <c r="A59" s="178">
        <v>49</v>
      </c>
      <c r="B59" s="179" t="s">
        <v>171</v>
      </c>
      <c r="C59" s="201">
        <v>500</v>
      </c>
      <c r="D59" s="183">
        <v>500</v>
      </c>
      <c r="E59" s="183">
        <v>0</v>
      </c>
      <c r="F59" s="183"/>
      <c r="G59" s="202"/>
      <c r="H59" s="202"/>
    </row>
    <row r="60" spans="1:8" x14ac:dyDescent="0.25">
      <c r="A60" s="178">
        <v>50</v>
      </c>
      <c r="B60" s="179" t="s">
        <v>172</v>
      </c>
      <c r="C60" s="201">
        <v>0</v>
      </c>
      <c r="D60" s="183"/>
      <c r="E60" s="183">
        <v>0</v>
      </c>
      <c r="F60" s="183"/>
      <c r="G60" s="202"/>
      <c r="H60" s="202"/>
    </row>
    <row r="61" spans="1:8" x14ac:dyDescent="0.25">
      <c r="A61" s="178">
        <v>51</v>
      </c>
      <c r="B61" s="179" t="s">
        <v>173</v>
      </c>
      <c r="C61" s="201">
        <v>9100</v>
      </c>
      <c r="D61" s="183">
        <v>3000</v>
      </c>
      <c r="E61" s="183">
        <v>0</v>
      </c>
      <c r="F61" s="183">
        <v>6100</v>
      </c>
      <c r="G61" s="202"/>
      <c r="H61" s="202"/>
    </row>
    <row r="62" spans="1:8" x14ac:dyDescent="0.25">
      <c r="A62" s="178">
        <v>52</v>
      </c>
      <c r="B62" s="179" t="s">
        <v>210</v>
      </c>
      <c r="C62" s="201">
        <v>1500</v>
      </c>
      <c r="D62" s="183">
        <v>1000</v>
      </c>
      <c r="E62" s="183">
        <v>0</v>
      </c>
      <c r="F62" s="183">
        <v>500</v>
      </c>
      <c r="G62" s="202"/>
      <c r="H62" s="202"/>
    </row>
    <row r="63" spans="1:8" x14ac:dyDescent="0.25">
      <c r="A63" s="178">
        <v>53</v>
      </c>
      <c r="B63" s="179" t="s">
        <v>174</v>
      </c>
      <c r="C63" s="201">
        <v>0</v>
      </c>
      <c r="D63" s="183"/>
      <c r="E63" s="183">
        <v>0</v>
      </c>
      <c r="F63" s="183"/>
      <c r="G63" s="202"/>
      <c r="H63" s="202"/>
    </row>
    <row r="64" spans="1:8" x14ac:dyDescent="0.25">
      <c r="A64" s="178">
        <v>54</v>
      </c>
      <c r="B64" s="179" t="s">
        <v>175</v>
      </c>
      <c r="C64" s="201">
        <v>0</v>
      </c>
      <c r="D64" s="183"/>
      <c r="E64" s="183">
        <v>0</v>
      </c>
      <c r="F64" s="183"/>
      <c r="G64" s="202"/>
      <c r="H64" s="202"/>
    </row>
    <row r="65" spans="1:8" x14ac:dyDescent="0.25">
      <c r="A65" s="178">
        <v>55</v>
      </c>
      <c r="B65" s="179" t="s">
        <v>176</v>
      </c>
      <c r="C65" s="201">
        <v>0</v>
      </c>
      <c r="D65" s="183"/>
      <c r="E65" s="183">
        <v>0</v>
      </c>
      <c r="F65" s="183"/>
      <c r="G65" s="202"/>
      <c r="H65" s="202"/>
    </row>
    <row r="66" spans="1:8" x14ac:dyDescent="0.25">
      <c r="A66" s="180">
        <v>56</v>
      </c>
      <c r="B66" s="181" t="s">
        <v>211</v>
      </c>
      <c r="C66" s="201">
        <v>0</v>
      </c>
      <c r="D66" s="183"/>
      <c r="E66" s="183">
        <v>0</v>
      </c>
      <c r="F66" s="183"/>
      <c r="G66" s="202"/>
      <c r="H66" s="202"/>
    </row>
    <row r="67" spans="1:8" x14ac:dyDescent="0.25">
      <c r="A67" s="178">
        <v>57</v>
      </c>
      <c r="B67" s="179" t="s">
        <v>177</v>
      </c>
      <c r="C67" s="201">
        <v>0</v>
      </c>
      <c r="D67" s="183"/>
      <c r="E67" s="183">
        <v>0</v>
      </c>
      <c r="F67" s="183"/>
      <c r="G67" s="202"/>
      <c r="H67" s="202"/>
    </row>
    <row r="68" spans="1:8" x14ac:dyDescent="0.25">
      <c r="A68" s="178">
        <v>58</v>
      </c>
      <c r="B68" s="179" t="s">
        <v>178</v>
      </c>
      <c r="C68" s="201">
        <v>0</v>
      </c>
      <c r="D68" s="183"/>
      <c r="E68" s="183">
        <v>0</v>
      </c>
      <c r="F68" s="183"/>
      <c r="G68" s="202"/>
      <c r="H68" s="202"/>
    </row>
    <row r="69" spans="1:8" x14ac:dyDescent="0.25">
      <c r="A69" s="178">
        <v>59</v>
      </c>
      <c r="B69" s="179" t="s">
        <v>179</v>
      </c>
      <c r="C69" s="201">
        <v>0</v>
      </c>
      <c r="D69" s="183"/>
      <c r="E69" s="183">
        <v>0</v>
      </c>
      <c r="F69" s="183"/>
      <c r="G69" s="202"/>
      <c r="H69" s="202"/>
    </row>
    <row r="70" spans="1:8" x14ac:dyDescent="0.25">
      <c r="A70" s="180">
        <v>60</v>
      </c>
      <c r="B70" s="181" t="s">
        <v>212</v>
      </c>
      <c r="C70" s="201">
        <v>0</v>
      </c>
      <c r="D70" s="183"/>
      <c r="E70" s="183">
        <v>0</v>
      </c>
      <c r="F70" s="183"/>
      <c r="G70" s="202"/>
      <c r="H70" s="202"/>
    </row>
    <row r="71" spans="1:8" x14ac:dyDescent="0.25">
      <c r="A71" s="178">
        <v>61</v>
      </c>
      <c r="B71" s="179" t="s">
        <v>180</v>
      </c>
      <c r="C71" s="201">
        <v>0</v>
      </c>
      <c r="D71" s="183"/>
      <c r="E71" s="183">
        <v>0</v>
      </c>
      <c r="F71" s="183"/>
      <c r="G71" s="202"/>
      <c r="H71" s="202"/>
    </row>
    <row r="72" spans="1:8" x14ac:dyDescent="0.25">
      <c r="A72" s="178">
        <v>62</v>
      </c>
      <c r="B72" s="179" t="s">
        <v>181</v>
      </c>
      <c r="C72" s="201">
        <v>0</v>
      </c>
      <c r="D72" s="183"/>
      <c r="E72" s="183">
        <v>0</v>
      </c>
      <c r="F72" s="183"/>
      <c r="G72" s="202"/>
      <c r="H72" s="202"/>
    </row>
    <row r="73" spans="1:8" ht="25.5" x14ac:dyDescent="0.25">
      <c r="A73" s="178">
        <v>63</v>
      </c>
      <c r="B73" s="179" t="s">
        <v>182</v>
      </c>
      <c r="C73" s="201">
        <v>0</v>
      </c>
      <c r="D73" s="183"/>
      <c r="E73" s="183">
        <v>0</v>
      </c>
      <c r="F73" s="183"/>
      <c r="G73" s="202"/>
      <c r="H73" s="202"/>
    </row>
    <row r="74" spans="1:8" x14ac:dyDescent="0.25">
      <c r="A74" s="178">
        <v>64</v>
      </c>
      <c r="B74" s="179" t="s">
        <v>213</v>
      </c>
      <c r="C74" s="201">
        <v>0</v>
      </c>
      <c r="D74" s="183"/>
      <c r="E74" s="183">
        <v>0</v>
      </c>
      <c r="F74" s="183"/>
      <c r="G74" s="202"/>
      <c r="H74" s="202"/>
    </row>
    <row r="75" spans="1:8" x14ac:dyDescent="0.25">
      <c r="A75" s="178">
        <v>65</v>
      </c>
      <c r="B75" s="179" t="s">
        <v>183</v>
      </c>
      <c r="C75" s="201">
        <v>370</v>
      </c>
      <c r="D75" s="183"/>
      <c r="E75" s="183">
        <v>0</v>
      </c>
      <c r="F75" s="183"/>
      <c r="G75" s="183">
        <v>370</v>
      </c>
      <c r="H75" s="183">
        <v>4680</v>
      </c>
    </row>
    <row r="76" spans="1:8" x14ac:dyDescent="0.25">
      <c r="A76" s="178">
        <v>66</v>
      </c>
      <c r="B76" s="179" t="s">
        <v>184</v>
      </c>
      <c r="C76" s="201">
        <v>300</v>
      </c>
      <c r="D76" s="183">
        <v>300</v>
      </c>
      <c r="E76" s="183">
        <v>0</v>
      </c>
      <c r="F76" s="183"/>
      <c r="G76" s="202"/>
      <c r="H76" s="202"/>
    </row>
    <row r="77" spans="1:8" ht="38.25" x14ac:dyDescent="0.25">
      <c r="A77" s="180">
        <v>67</v>
      </c>
      <c r="B77" s="181" t="s">
        <v>214</v>
      </c>
      <c r="C77" s="201">
        <v>0</v>
      </c>
      <c r="D77" s="183"/>
      <c r="E77" s="183">
        <v>0</v>
      </c>
      <c r="F77" s="183"/>
      <c r="G77" s="202"/>
      <c r="H77" s="202"/>
    </row>
    <row r="78" spans="1:8" x14ac:dyDescent="0.25">
      <c r="A78" s="178">
        <v>68</v>
      </c>
      <c r="B78" s="179" t="s">
        <v>185</v>
      </c>
      <c r="C78" s="201">
        <v>0</v>
      </c>
      <c r="D78" s="183"/>
      <c r="E78" s="183">
        <v>0</v>
      </c>
      <c r="F78" s="183"/>
      <c r="G78" s="202"/>
      <c r="H78" s="202"/>
    </row>
    <row r="79" spans="1:8" x14ac:dyDescent="0.25">
      <c r="A79" s="178">
        <v>69</v>
      </c>
      <c r="B79" s="179" t="s">
        <v>215</v>
      </c>
      <c r="C79" s="201">
        <v>0</v>
      </c>
      <c r="D79" s="183"/>
      <c r="E79" s="183">
        <v>0</v>
      </c>
      <c r="F79" s="183"/>
      <c r="G79" s="202"/>
      <c r="H79" s="202"/>
    </row>
    <row r="80" spans="1:8" x14ac:dyDescent="0.25">
      <c r="A80" s="178">
        <v>70</v>
      </c>
      <c r="B80" s="179" t="s">
        <v>216</v>
      </c>
      <c r="C80" s="201">
        <v>0</v>
      </c>
      <c r="D80" s="183"/>
      <c r="E80" s="183">
        <v>0</v>
      </c>
      <c r="F80" s="183"/>
      <c r="G80" s="202"/>
      <c r="H80" s="202"/>
    </row>
    <row r="81" spans="1:8" x14ac:dyDescent="0.25">
      <c r="A81" s="178">
        <v>71</v>
      </c>
      <c r="B81" s="179" t="s">
        <v>217</v>
      </c>
      <c r="C81" s="201">
        <v>0</v>
      </c>
      <c r="D81" s="183"/>
      <c r="E81" s="183">
        <v>0</v>
      </c>
      <c r="F81" s="183"/>
      <c r="G81" s="202"/>
      <c r="H81" s="202"/>
    </row>
    <row r="82" spans="1:8" ht="25.5" x14ac:dyDescent="0.25">
      <c r="A82" s="178">
        <v>72</v>
      </c>
      <c r="B82" s="179" t="s">
        <v>218</v>
      </c>
      <c r="C82" s="201">
        <v>0</v>
      </c>
      <c r="D82" s="183"/>
      <c r="E82" s="183">
        <v>0</v>
      </c>
      <c r="F82" s="183"/>
      <c r="G82" s="202"/>
      <c r="H82" s="202"/>
    </row>
    <row r="83" spans="1:8" x14ac:dyDescent="0.25">
      <c r="A83" s="7">
        <v>0</v>
      </c>
      <c r="B83" s="29">
        <v>0</v>
      </c>
      <c r="C83" s="201">
        <v>0</v>
      </c>
      <c r="D83" s="183"/>
      <c r="E83" s="183">
        <v>0</v>
      </c>
      <c r="F83" s="183"/>
      <c r="G83" s="202"/>
      <c r="H83" s="202"/>
    </row>
    <row r="84" spans="1:8" x14ac:dyDescent="0.25">
      <c r="A84" s="292" t="s">
        <v>3</v>
      </c>
      <c r="B84" s="293"/>
      <c r="C84" s="184">
        <v>1110280</v>
      </c>
      <c r="D84" s="184">
        <v>40569</v>
      </c>
      <c r="E84" s="184">
        <v>628879</v>
      </c>
      <c r="F84" s="184">
        <v>436586</v>
      </c>
      <c r="G84" s="184">
        <v>4246</v>
      </c>
      <c r="H84" s="184">
        <v>46164</v>
      </c>
    </row>
    <row r="85" spans="1:8" x14ac:dyDescent="0.25">
      <c r="A85" s="287" t="s">
        <v>44</v>
      </c>
      <c r="B85" s="290"/>
      <c r="C85" s="185">
        <v>10000</v>
      </c>
      <c r="D85" s="203"/>
      <c r="E85" s="203"/>
      <c r="F85" s="203"/>
      <c r="G85" s="203"/>
      <c r="H85" s="203"/>
    </row>
    <row r="86" spans="1:8" s="20" customFormat="1" x14ac:dyDescent="0.25">
      <c r="A86" s="286" t="s">
        <v>39</v>
      </c>
      <c r="B86" s="287"/>
      <c r="C86" s="199"/>
      <c r="D86" s="204"/>
      <c r="E86" s="204"/>
      <c r="F86" s="204"/>
      <c r="G86" s="204"/>
      <c r="H86" s="204"/>
    </row>
    <row r="87" spans="1:8" x14ac:dyDescent="0.25">
      <c r="A87" s="288" t="s">
        <v>40</v>
      </c>
      <c r="B87" s="289"/>
      <c r="C87" s="205">
        <v>1120280</v>
      </c>
      <c r="D87" s="205"/>
      <c r="E87" s="205"/>
      <c r="F87" s="205"/>
      <c r="G87" s="205"/>
      <c r="H87" s="205"/>
    </row>
    <row r="88" spans="1:8" x14ac:dyDescent="0.25">
      <c r="A88" s="285" t="s">
        <v>14</v>
      </c>
      <c r="B88" s="285"/>
      <c r="C88" s="206">
        <v>1.7876998691475441</v>
      </c>
      <c r="D88" s="188"/>
      <c r="E88" s="188"/>
      <c r="F88" s="188"/>
      <c r="G88" s="188"/>
      <c r="H88" s="188"/>
    </row>
    <row r="89" spans="1:8" x14ac:dyDescent="0.25">
      <c r="A89" s="285" t="s">
        <v>12</v>
      </c>
      <c r="B89" s="285"/>
      <c r="C89" s="207">
        <v>1.7877000000000001</v>
      </c>
      <c r="D89" s="188"/>
      <c r="E89" s="188"/>
      <c r="F89" s="188"/>
      <c r="G89" s="188"/>
      <c r="H89" s="188"/>
    </row>
    <row r="90" spans="1:8" ht="15.75" thickBot="1" x14ac:dyDescent="0.3"/>
    <row r="91" spans="1:8" ht="20.25" thickBot="1" x14ac:dyDescent="0.4">
      <c r="B91" s="34" t="s">
        <v>38</v>
      </c>
      <c r="C91" s="38">
        <v>626660</v>
      </c>
    </row>
    <row r="92" spans="1:8" ht="20.25" thickBot="1" x14ac:dyDescent="0.4">
      <c r="B92" s="33" t="s">
        <v>45</v>
      </c>
      <c r="C92" s="35">
        <v>1120280.08</v>
      </c>
    </row>
    <row r="93" spans="1:8" ht="20.25" thickBot="1" x14ac:dyDescent="0.4">
      <c r="B93" s="37" t="s">
        <v>46</v>
      </c>
      <c r="C93" s="36">
        <v>-8.0000000074505806E-2</v>
      </c>
    </row>
  </sheetData>
  <customSheetViews>
    <customSheetView guid="{4499D588-D746-460C-B784-E74856D3B233}" scale="80" showPageBreaks="1" fitToPage="1" hiddenRows="1">
      <pane xSplit="6" ySplit="7" topLeftCell="G49" activePane="bottomRight" state="frozen"/>
      <selection pane="bottomRight" activeCell="A47" sqref="A47:XFD47"/>
      <pageMargins left="0.19685039370078741" right="0.19685039370078741" top="0.19685039370078741" bottom="0.19685039370078741" header="0.31496062992125984" footer="0.31496062992125984"/>
      <pageSetup paperSize="9" scale="39" fitToWidth="0" orientation="landscape" r:id="rId1"/>
    </customSheetView>
    <customSheetView guid="{6BD6499E-5662-4CC5-8D7A-C6B3594CACB9}" scale="60" showPageBreaks="1" fitToPage="1" view="pageBreakPreview">
      <pane xSplit="2" ySplit="7" topLeftCell="C8" activePane="bottomRight" state="frozen"/>
      <selection pane="bottomRight" activeCell="I79" sqref="I79"/>
      <colBreaks count="1" manualBreakCount="1">
        <brk id="25" max="1048575" man="1"/>
      </colBreaks>
      <pageMargins left="0.19685039370078741" right="0.19685039370078741" top="0.19685039370078741" bottom="0.19685039370078741" header="0.31496062992125984" footer="0.31496062992125984"/>
      <pageSetup paperSize="8" scale="43" fitToWidth="0" orientation="landscape" r:id="rId2"/>
    </customSheetView>
    <customSheetView guid="{D371F323-5F9A-4FCB-9857-B61E474A5B6C}" scale="80" showPageBreaks="1" fitToPage="1">
      <pane xSplit="2" ySplit="7" topLeftCell="U59" activePane="bottomRight" state="frozen"/>
      <selection pane="bottomRight" activeCell="AR74" sqref="AR74"/>
      <pageMargins left="0.19685039370078741" right="0.19685039370078741" top="0.19685039370078741" bottom="0.19685039370078741" header="0.31496062992125984" footer="0.31496062992125984"/>
      <pageSetup paperSize="9" scale="30" fitToWidth="0" orientation="landscape" r:id="rId3"/>
    </customSheetView>
    <customSheetView guid="{21302629-31F7-479C-9F89-233C9BDD4748}" scale="70">
      <pane xSplit="2" ySplit="7" topLeftCell="N8" activePane="bottomRight" state="frozen"/>
      <selection pane="bottomRight" activeCell="AD26" sqref="AD26"/>
      <pageMargins left="0.7" right="0.7" top="0.75" bottom="0.75" header="0.3" footer="0.3"/>
    </customSheetView>
    <customSheetView guid="{DCE23167-388D-43BA-BB55-D0AE14905B15}" scale="80" showPageBreaks="1" fitToPage="1" hiddenColumns="1">
      <pane xSplit="5" ySplit="7" topLeftCell="G34" activePane="bottomRight" state="frozen"/>
      <selection pane="bottomRight" activeCell="G43" sqref="G43"/>
      <colBreaks count="1" manualBreakCount="1">
        <brk id="28" max="1048575" man="1"/>
      </colBreaks>
      <pageMargins left="0.11811023622047245" right="0.11811023622047245" top="0.15748031496062992" bottom="0.15748031496062992" header="0.31496062992125984" footer="0.31496062992125984"/>
      <pageSetup paperSize="8" scale="45" fitToWidth="0" orientation="landscape" r:id="rId4"/>
    </customSheetView>
    <customSheetView guid="{FDEAECBE-33AC-40ED-8C2A-9D7FD7B54355}" scale="60" showPageBreaks="1" fitToPage="1" hiddenColumns="1">
      <pane xSplit="12" ySplit="7" topLeftCell="N20" activePane="bottomRight" state="frozen"/>
      <selection pane="bottomRight" activeCell="AO55" sqref="AO55"/>
      <colBreaks count="4" manualBreakCount="4">
        <brk id="9" max="1048575" man="1"/>
        <brk id="16" max="1048575" man="1"/>
        <brk id="25" max="1048575" man="1"/>
        <brk id="32" max="1048575" man="1"/>
      </colBreaks>
      <pageMargins left="0.19685039370078741" right="0.19685039370078741" top="0.19685039370078741" bottom="0.19685039370078741" header="0.31496062992125984" footer="0.31496062992125984"/>
      <pageSetup paperSize="8" scale="65" fitToWidth="0" orientation="portrait" r:id="rId5"/>
    </customSheetView>
  </customSheetViews>
  <mergeCells count="15">
    <mergeCell ref="A89:B89"/>
    <mergeCell ref="A84:B84"/>
    <mergeCell ref="A88:B88"/>
    <mergeCell ref="A87:B87"/>
    <mergeCell ref="E7:E10"/>
    <mergeCell ref="A86:B86"/>
    <mergeCell ref="D7:D10"/>
    <mergeCell ref="A85:B85"/>
    <mergeCell ref="A4:B10"/>
    <mergeCell ref="G5:H5"/>
    <mergeCell ref="G6:H6"/>
    <mergeCell ref="C4:H4"/>
    <mergeCell ref="G7:H9"/>
    <mergeCell ref="F7:F10"/>
    <mergeCell ref="C7:C10"/>
  </mergeCells>
  <pageMargins left="0.19685039370078741" right="0.19685039370078741" top="0.19685039370078741" bottom="0.19685039370078741" header="0.31496062992125984" footer="0.31496062992125984"/>
  <pageSetup paperSize="9" scale="34" fitToWidth="4" orientation="landscape" r:id="rId6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933FF"/>
    <pageSetUpPr fitToPage="1"/>
  </sheetPr>
  <dimension ref="A1:D93"/>
  <sheetViews>
    <sheetView zoomScale="90" zoomScaleNormal="90" workbookViewId="0">
      <pane xSplit="2" ySplit="10" topLeftCell="C11" activePane="bottomRight" state="frozen"/>
      <selection activeCell="P19" sqref="P19"/>
      <selection pane="topRight" activeCell="P19" sqref="P19"/>
      <selection pane="bottomLeft" activeCell="P19" sqref="P19"/>
      <selection pane="bottomRight" activeCell="C2" sqref="C2"/>
    </sheetView>
  </sheetViews>
  <sheetFormatPr defaultRowHeight="15" x14ac:dyDescent="0.25"/>
  <cols>
    <col min="1" max="1" width="3.28515625" style="1" customWidth="1"/>
    <col min="2" max="2" width="65.5703125" style="1" customWidth="1"/>
    <col min="3" max="3" width="24.28515625" style="1" customWidth="1"/>
    <col min="4" max="16384" width="9.140625" style="1"/>
  </cols>
  <sheetData>
    <row r="1" spans="1:3" x14ac:dyDescent="0.25">
      <c r="C1" s="375" t="s">
        <v>270</v>
      </c>
    </row>
    <row r="2" spans="1:3" x14ac:dyDescent="0.25">
      <c r="C2" s="376" t="s">
        <v>268</v>
      </c>
    </row>
    <row r="3" spans="1:3" x14ac:dyDescent="0.25">
      <c r="C3" s="377" t="s">
        <v>269</v>
      </c>
    </row>
    <row r="4" spans="1:3" ht="43.5" customHeight="1" x14ac:dyDescent="0.25">
      <c r="A4" s="291" t="s">
        <v>0</v>
      </c>
      <c r="B4" s="291"/>
      <c r="C4" s="235" t="s">
        <v>28</v>
      </c>
    </row>
    <row r="5" spans="1:3" ht="0.75" customHeight="1" x14ac:dyDescent="0.25">
      <c r="A5" s="291"/>
      <c r="B5" s="291"/>
      <c r="C5" s="245"/>
    </row>
    <row r="6" spans="1:3" x14ac:dyDescent="0.25">
      <c r="A6" s="291"/>
      <c r="B6" s="291"/>
      <c r="C6" s="247" t="s">
        <v>207</v>
      </c>
    </row>
    <row r="7" spans="1:3" ht="45" customHeight="1" x14ac:dyDescent="0.25">
      <c r="A7" s="291"/>
      <c r="B7" s="291"/>
      <c r="C7" s="316" t="s">
        <v>219</v>
      </c>
    </row>
    <row r="8" spans="1:3" ht="15" customHeight="1" x14ac:dyDescent="0.25">
      <c r="A8" s="291"/>
      <c r="B8" s="291"/>
      <c r="C8" s="316"/>
    </row>
    <row r="9" spans="1:3" x14ac:dyDescent="0.25">
      <c r="A9" s="291"/>
      <c r="B9" s="291"/>
      <c r="C9" s="316"/>
    </row>
    <row r="10" spans="1:3" x14ac:dyDescent="0.25">
      <c r="A10" s="291"/>
      <c r="B10" s="291"/>
      <c r="C10" s="316"/>
    </row>
    <row r="11" spans="1:3" ht="25.5" x14ac:dyDescent="0.25">
      <c r="A11" s="178">
        <v>1</v>
      </c>
      <c r="B11" s="179" t="s">
        <v>125</v>
      </c>
      <c r="C11" s="8">
        <v>9438</v>
      </c>
    </row>
    <row r="12" spans="1:3" x14ac:dyDescent="0.25">
      <c r="A12" s="178">
        <v>2</v>
      </c>
      <c r="B12" s="179" t="s">
        <v>126</v>
      </c>
      <c r="C12" s="8">
        <v>8393</v>
      </c>
    </row>
    <row r="13" spans="1:3" hidden="1" x14ac:dyDescent="0.25">
      <c r="A13" s="178">
        <v>3</v>
      </c>
      <c r="B13" s="179" t="s">
        <v>127</v>
      </c>
      <c r="C13" s="8">
        <v>0</v>
      </c>
    </row>
    <row r="14" spans="1:3" hidden="1" x14ac:dyDescent="0.25">
      <c r="A14" s="178">
        <v>4</v>
      </c>
      <c r="B14" s="179" t="s">
        <v>208</v>
      </c>
      <c r="C14" s="8">
        <v>0</v>
      </c>
    </row>
    <row r="15" spans="1:3" hidden="1" x14ac:dyDescent="0.25">
      <c r="A15" s="178">
        <v>5</v>
      </c>
      <c r="B15" s="179" t="s">
        <v>128</v>
      </c>
      <c r="C15" s="8">
        <v>0</v>
      </c>
    </row>
    <row r="16" spans="1:3" ht="25.5" hidden="1" x14ac:dyDescent="0.25">
      <c r="A16" s="178">
        <v>6</v>
      </c>
      <c r="B16" s="179" t="s">
        <v>129</v>
      </c>
      <c r="C16" s="8">
        <v>0</v>
      </c>
    </row>
    <row r="17" spans="1:3" ht="25.5" hidden="1" x14ac:dyDescent="0.25">
      <c r="A17" s="178">
        <v>7</v>
      </c>
      <c r="B17" s="179" t="s">
        <v>130</v>
      </c>
      <c r="C17" s="8">
        <v>0</v>
      </c>
    </row>
    <row r="18" spans="1:3" x14ac:dyDescent="0.25">
      <c r="A18" s="178">
        <v>8</v>
      </c>
      <c r="B18" s="179" t="s">
        <v>131</v>
      </c>
      <c r="C18" s="8">
        <v>79327</v>
      </c>
    </row>
    <row r="19" spans="1:3" hidden="1" x14ac:dyDescent="0.25">
      <c r="A19" s="178">
        <v>9</v>
      </c>
      <c r="B19" s="179" t="s">
        <v>132</v>
      </c>
      <c r="C19" s="8">
        <v>0</v>
      </c>
    </row>
    <row r="20" spans="1:3" hidden="1" x14ac:dyDescent="0.25">
      <c r="A20" s="178">
        <v>10</v>
      </c>
      <c r="B20" s="179" t="s">
        <v>133</v>
      </c>
      <c r="C20" s="8">
        <v>0</v>
      </c>
    </row>
    <row r="21" spans="1:3" ht="25.5" hidden="1" x14ac:dyDescent="0.25">
      <c r="A21" s="178">
        <v>11</v>
      </c>
      <c r="B21" s="179" t="s">
        <v>134</v>
      </c>
      <c r="C21" s="8">
        <v>0</v>
      </c>
    </row>
    <row r="22" spans="1:3" x14ac:dyDescent="0.25">
      <c r="A22" s="178">
        <v>12</v>
      </c>
      <c r="B22" s="179" t="s">
        <v>135</v>
      </c>
      <c r="C22" s="8">
        <v>48194</v>
      </c>
    </row>
    <row r="23" spans="1:3" x14ac:dyDescent="0.25">
      <c r="A23" s="178">
        <v>13</v>
      </c>
      <c r="B23" s="179" t="s">
        <v>136</v>
      </c>
      <c r="C23" s="8">
        <v>22044</v>
      </c>
    </row>
    <row r="24" spans="1:3" x14ac:dyDescent="0.25">
      <c r="A24" s="178">
        <v>14</v>
      </c>
      <c r="B24" s="179" t="s">
        <v>137</v>
      </c>
      <c r="C24" s="8">
        <v>13506</v>
      </c>
    </row>
    <row r="25" spans="1:3" x14ac:dyDescent="0.25">
      <c r="A25" s="178">
        <v>15</v>
      </c>
      <c r="B25" s="179" t="s">
        <v>138</v>
      </c>
      <c r="C25" s="8">
        <v>8692</v>
      </c>
    </row>
    <row r="26" spans="1:3" x14ac:dyDescent="0.25">
      <c r="A26" s="178">
        <v>16</v>
      </c>
      <c r="B26" s="179" t="s">
        <v>139</v>
      </c>
      <c r="C26" s="8">
        <v>11201</v>
      </c>
    </row>
    <row r="27" spans="1:3" x14ac:dyDescent="0.25">
      <c r="A27" s="178">
        <v>17</v>
      </c>
      <c r="B27" s="179" t="s">
        <v>140</v>
      </c>
      <c r="C27" s="8">
        <v>10742</v>
      </c>
    </row>
    <row r="28" spans="1:3" x14ac:dyDescent="0.25">
      <c r="A28" s="178">
        <v>18</v>
      </c>
      <c r="B28" s="179" t="s">
        <v>141</v>
      </c>
      <c r="C28" s="8">
        <v>25150</v>
      </c>
    </row>
    <row r="29" spans="1:3" x14ac:dyDescent="0.25">
      <c r="A29" s="178">
        <v>19</v>
      </c>
      <c r="B29" s="179" t="s">
        <v>142</v>
      </c>
      <c r="C29" s="8">
        <v>2907</v>
      </c>
    </row>
    <row r="30" spans="1:3" x14ac:dyDescent="0.25">
      <c r="A30" s="178">
        <v>20</v>
      </c>
      <c r="B30" s="179" t="s">
        <v>143</v>
      </c>
      <c r="C30" s="8">
        <v>7684</v>
      </c>
    </row>
    <row r="31" spans="1:3" x14ac:dyDescent="0.25">
      <c r="A31" s="178">
        <v>21</v>
      </c>
      <c r="B31" s="179" t="s">
        <v>144</v>
      </c>
      <c r="C31" s="8">
        <v>3600</v>
      </c>
    </row>
    <row r="32" spans="1:3" x14ac:dyDescent="0.25">
      <c r="A32" s="178">
        <v>22</v>
      </c>
      <c r="B32" s="179" t="s">
        <v>145</v>
      </c>
      <c r="C32" s="8">
        <v>2502</v>
      </c>
    </row>
    <row r="33" spans="1:3" x14ac:dyDescent="0.25">
      <c r="A33" s="178">
        <v>23</v>
      </c>
      <c r="B33" s="179" t="s">
        <v>146</v>
      </c>
      <c r="C33" s="8">
        <v>8254</v>
      </c>
    </row>
    <row r="34" spans="1:3" x14ac:dyDescent="0.25">
      <c r="A34" s="178">
        <v>24</v>
      </c>
      <c r="B34" s="179" t="s">
        <v>147</v>
      </c>
      <c r="C34" s="8">
        <v>5476</v>
      </c>
    </row>
    <row r="35" spans="1:3" x14ac:dyDescent="0.25">
      <c r="A35" s="178">
        <v>25</v>
      </c>
      <c r="B35" s="179" t="s">
        <v>148</v>
      </c>
      <c r="C35" s="8">
        <v>5775</v>
      </c>
    </row>
    <row r="36" spans="1:3" x14ac:dyDescent="0.25">
      <c r="A36" s="178">
        <v>26</v>
      </c>
      <c r="B36" s="179" t="s">
        <v>149</v>
      </c>
      <c r="C36" s="8">
        <v>15762</v>
      </c>
    </row>
    <row r="37" spans="1:3" x14ac:dyDescent="0.25">
      <c r="A37" s="178">
        <v>27</v>
      </c>
      <c r="B37" s="179" t="s">
        <v>150</v>
      </c>
      <c r="C37" s="8">
        <v>0</v>
      </c>
    </row>
    <row r="38" spans="1:3" x14ac:dyDescent="0.25">
      <c r="A38" s="178">
        <v>28</v>
      </c>
      <c r="B38" s="179" t="s">
        <v>151</v>
      </c>
      <c r="C38" s="8">
        <v>4856</v>
      </c>
    </row>
    <row r="39" spans="1:3" x14ac:dyDescent="0.25">
      <c r="A39" s="178">
        <v>29</v>
      </c>
      <c r="B39" s="179" t="s">
        <v>152</v>
      </c>
      <c r="C39" s="8">
        <v>2643</v>
      </c>
    </row>
    <row r="40" spans="1:3" x14ac:dyDescent="0.25">
      <c r="A40" s="178">
        <v>30</v>
      </c>
      <c r="B40" s="179" t="s">
        <v>153</v>
      </c>
      <c r="C40" s="8">
        <v>4614</v>
      </c>
    </row>
    <row r="41" spans="1:3" x14ac:dyDescent="0.25">
      <c r="A41" s="178">
        <v>31</v>
      </c>
      <c r="B41" s="179" t="s">
        <v>154</v>
      </c>
      <c r="C41" s="8">
        <v>6199</v>
      </c>
    </row>
    <row r="42" spans="1:3" x14ac:dyDescent="0.25">
      <c r="A42" s="178">
        <v>32</v>
      </c>
      <c r="B42" s="179" t="s">
        <v>155</v>
      </c>
      <c r="C42" s="8">
        <v>3432</v>
      </c>
    </row>
    <row r="43" spans="1:3" x14ac:dyDescent="0.25">
      <c r="A43" s="178">
        <v>33</v>
      </c>
      <c r="B43" s="179" t="s">
        <v>156</v>
      </c>
      <c r="C43" s="8">
        <v>4570</v>
      </c>
    </row>
    <row r="44" spans="1:3" x14ac:dyDescent="0.25">
      <c r="A44" s="178">
        <v>34</v>
      </c>
      <c r="B44" s="179" t="s">
        <v>157</v>
      </c>
      <c r="C44" s="8">
        <v>0</v>
      </c>
    </row>
    <row r="45" spans="1:3" x14ac:dyDescent="0.25">
      <c r="A45" s="178">
        <v>35</v>
      </c>
      <c r="B45" s="179" t="s">
        <v>158</v>
      </c>
      <c r="C45" s="8">
        <v>1828</v>
      </c>
    </row>
    <row r="46" spans="1:3" x14ac:dyDescent="0.25">
      <c r="A46" s="178">
        <v>36</v>
      </c>
      <c r="B46" s="179" t="s">
        <v>159</v>
      </c>
      <c r="C46" s="8">
        <v>2097</v>
      </c>
    </row>
    <row r="47" spans="1:3" x14ac:dyDescent="0.25">
      <c r="A47" s="178">
        <v>37</v>
      </c>
      <c r="B47" s="179" t="s">
        <v>160</v>
      </c>
      <c r="C47" s="8">
        <v>13460</v>
      </c>
    </row>
    <row r="48" spans="1:3" x14ac:dyDescent="0.25">
      <c r="A48" s="178">
        <v>38</v>
      </c>
      <c r="B48" s="179" t="s">
        <v>161</v>
      </c>
      <c r="C48" s="8">
        <v>2050</v>
      </c>
    </row>
    <row r="49" spans="1:3" hidden="1" x14ac:dyDescent="0.25">
      <c r="A49" s="178">
        <v>39</v>
      </c>
      <c r="B49" s="179" t="s">
        <v>162</v>
      </c>
      <c r="C49" s="8"/>
    </row>
    <row r="50" spans="1:3" hidden="1" x14ac:dyDescent="0.25">
      <c r="A50" s="178">
        <v>40</v>
      </c>
      <c r="B50" s="179" t="s">
        <v>163</v>
      </c>
      <c r="C50" s="8"/>
    </row>
    <row r="51" spans="1:3" hidden="1" x14ac:dyDescent="0.25">
      <c r="A51" s="178">
        <v>41</v>
      </c>
      <c r="B51" s="179" t="s">
        <v>164</v>
      </c>
      <c r="C51" s="8"/>
    </row>
    <row r="52" spans="1:3" hidden="1" x14ac:dyDescent="0.25">
      <c r="A52" s="178">
        <v>42</v>
      </c>
      <c r="B52" s="179" t="s">
        <v>165</v>
      </c>
      <c r="C52" s="8"/>
    </row>
    <row r="53" spans="1:3" hidden="1" x14ac:dyDescent="0.25">
      <c r="A53" s="178">
        <v>43</v>
      </c>
      <c r="B53" s="179" t="s">
        <v>166</v>
      </c>
      <c r="C53" s="8"/>
    </row>
    <row r="54" spans="1:3" hidden="1" x14ac:dyDescent="0.25">
      <c r="A54" s="178">
        <v>44</v>
      </c>
      <c r="B54" s="179" t="s">
        <v>167</v>
      </c>
      <c r="C54" s="8"/>
    </row>
    <row r="55" spans="1:3" hidden="1" x14ac:dyDescent="0.25">
      <c r="A55" s="180">
        <v>45</v>
      </c>
      <c r="B55" s="181" t="s">
        <v>209</v>
      </c>
      <c r="C55" s="8"/>
    </row>
    <row r="56" spans="1:3" hidden="1" x14ac:dyDescent="0.25">
      <c r="A56" s="178">
        <v>46</v>
      </c>
      <c r="B56" s="179" t="s">
        <v>168</v>
      </c>
      <c r="C56" s="8"/>
    </row>
    <row r="57" spans="1:3" hidden="1" x14ac:dyDescent="0.25">
      <c r="A57" s="178">
        <v>47</v>
      </c>
      <c r="B57" s="179" t="s">
        <v>169</v>
      </c>
      <c r="C57" s="8"/>
    </row>
    <row r="58" spans="1:3" hidden="1" x14ac:dyDescent="0.25">
      <c r="A58" s="178">
        <v>48</v>
      </c>
      <c r="B58" s="179" t="s">
        <v>170</v>
      </c>
      <c r="C58" s="8"/>
    </row>
    <row r="59" spans="1:3" hidden="1" x14ac:dyDescent="0.25">
      <c r="A59" s="178">
        <v>49</v>
      </c>
      <c r="B59" s="179" t="s">
        <v>171</v>
      </c>
      <c r="C59" s="8"/>
    </row>
    <row r="60" spans="1:3" hidden="1" x14ac:dyDescent="0.25">
      <c r="A60" s="178">
        <v>50</v>
      </c>
      <c r="B60" s="179" t="s">
        <v>172</v>
      </c>
      <c r="C60" s="8"/>
    </row>
    <row r="61" spans="1:3" hidden="1" x14ac:dyDescent="0.25">
      <c r="A61" s="178">
        <v>51</v>
      </c>
      <c r="B61" s="179" t="s">
        <v>173</v>
      </c>
      <c r="C61" s="8"/>
    </row>
    <row r="62" spans="1:3" hidden="1" x14ac:dyDescent="0.25">
      <c r="A62" s="178">
        <v>52</v>
      </c>
      <c r="B62" s="179" t="s">
        <v>210</v>
      </c>
      <c r="C62" s="8"/>
    </row>
    <row r="63" spans="1:3" hidden="1" x14ac:dyDescent="0.25">
      <c r="A63" s="178">
        <v>53</v>
      </c>
      <c r="B63" s="179" t="s">
        <v>174</v>
      </c>
      <c r="C63" s="8"/>
    </row>
    <row r="64" spans="1:3" hidden="1" x14ac:dyDescent="0.25">
      <c r="A64" s="178">
        <v>54</v>
      </c>
      <c r="B64" s="179" t="s">
        <v>175</v>
      </c>
      <c r="C64" s="8"/>
    </row>
    <row r="65" spans="1:3" hidden="1" x14ac:dyDescent="0.25">
      <c r="A65" s="178">
        <v>55</v>
      </c>
      <c r="B65" s="179" t="s">
        <v>176</v>
      </c>
      <c r="C65" s="8"/>
    </row>
    <row r="66" spans="1:3" hidden="1" x14ac:dyDescent="0.25">
      <c r="A66" s="180">
        <v>56</v>
      </c>
      <c r="B66" s="181" t="s">
        <v>211</v>
      </c>
      <c r="C66" s="8"/>
    </row>
    <row r="67" spans="1:3" hidden="1" x14ac:dyDescent="0.25">
      <c r="A67" s="178">
        <v>57</v>
      </c>
      <c r="B67" s="179" t="s">
        <v>177</v>
      </c>
      <c r="C67" s="8"/>
    </row>
    <row r="68" spans="1:3" hidden="1" x14ac:dyDescent="0.25">
      <c r="A68" s="178">
        <v>58</v>
      </c>
      <c r="B68" s="179" t="s">
        <v>178</v>
      </c>
      <c r="C68" s="8"/>
    </row>
    <row r="69" spans="1:3" hidden="1" x14ac:dyDescent="0.25">
      <c r="A69" s="178">
        <v>59</v>
      </c>
      <c r="B69" s="179" t="s">
        <v>179</v>
      </c>
      <c r="C69" s="8"/>
    </row>
    <row r="70" spans="1:3" hidden="1" x14ac:dyDescent="0.25">
      <c r="A70" s="180">
        <v>60</v>
      </c>
      <c r="B70" s="181" t="s">
        <v>212</v>
      </c>
      <c r="C70" s="8"/>
    </row>
    <row r="71" spans="1:3" hidden="1" x14ac:dyDescent="0.25">
      <c r="A71" s="178">
        <v>61</v>
      </c>
      <c r="B71" s="179" t="s">
        <v>180</v>
      </c>
      <c r="C71" s="8"/>
    </row>
    <row r="72" spans="1:3" hidden="1" x14ac:dyDescent="0.25">
      <c r="A72" s="178">
        <v>62</v>
      </c>
      <c r="B72" s="179" t="s">
        <v>181</v>
      </c>
      <c r="C72" s="8"/>
    </row>
    <row r="73" spans="1:3" ht="25.5" hidden="1" x14ac:dyDescent="0.25">
      <c r="A73" s="178">
        <v>63</v>
      </c>
      <c r="B73" s="179" t="s">
        <v>182</v>
      </c>
      <c r="C73" s="8"/>
    </row>
    <row r="74" spans="1:3" hidden="1" x14ac:dyDescent="0.25">
      <c r="A74" s="178">
        <v>64</v>
      </c>
      <c r="B74" s="179" t="s">
        <v>213</v>
      </c>
      <c r="C74" s="8"/>
    </row>
    <row r="75" spans="1:3" hidden="1" x14ac:dyDescent="0.25">
      <c r="A75" s="178">
        <v>65</v>
      </c>
      <c r="B75" s="179" t="s">
        <v>183</v>
      </c>
      <c r="C75" s="8"/>
    </row>
    <row r="76" spans="1:3" hidden="1" x14ac:dyDescent="0.25">
      <c r="A76" s="178">
        <v>66</v>
      </c>
      <c r="B76" s="179" t="s">
        <v>184</v>
      </c>
      <c r="C76" s="8"/>
    </row>
    <row r="77" spans="1:3" ht="25.5" hidden="1" x14ac:dyDescent="0.25">
      <c r="A77" s="180">
        <v>67</v>
      </c>
      <c r="B77" s="181" t="s">
        <v>214</v>
      </c>
      <c r="C77" s="8"/>
    </row>
    <row r="78" spans="1:3" hidden="1" x14ac:dyDescent="0.25">
      <c r="A78" s="178">
        <v>68</v>
      </c>
      <c r="B78" s="179" t="s">
        <v>185</v>
      </c>
      <c r="C78" s="8"/>
    </row>
    <row r="79" spans="1:3" hidden="1" x14ac:dyDescent="0.25">
      <c r="A79" s="178">
        <v>69</v>
      </c>
      <c r="B79" s="179" t="s">
        <v>215</v>
      </c>
      <c r="C79" s="8"/>
    </row>
    <row r="80" spans="1:3" hidden="1" x14ac:dyDescent="0.25">
      <c r="A80" s="178">
        <v>70</v>
      </c>
      <c r="B80" s="179" t="s">
        <v>216</v>
      </c>
      <c r="C80" s="8"/>
    </row>
    <row r="81" spans="1:3" hidden="1" x14ac:dyDescent="0.25">
      <c r="A81" s="178">
        <v>71</v>
      </c>
      <c r="B81" s="179" t="s">
        <v>217</v>
      </c>
      <c r="C81" s="8"/>
    </row>
    <row r="82" spans="1:3" hidden="1" x14ac:dyDescent="0.25">
      <c r="A82" s="178">
        <v>72</v>
      </c>
      <c r="B82" s="179" t="s">
        <v>218</v>
      </c>
      <c r="C82" s="8"/>
    </row>
    <row r="83" spans="1:3" hidden="1" x14ac:dyDescent="0.25">
      <c r="A83" s="7">
        <v>0</v>
      </c>
      <c r="B83" s="29">
        <v>0</v>
      </c>
      <c r="C83" s="8"/>
    </row>
    <row r="84" spans="1:3" x14ac:dyDescent="0.25">
      <c r="A84" s="292" t="s">
        <v>3</v>
      </c>
      <c r="B84" s="293"/>
      <c r="C84" s="16">
        <v>334396</v>
      </c>
    </row>
    <row r="85" spans="1:3" x14ac:dyDescent="0.25">
      <c r="A85" s="287" t="s">
        <v>44</v>
      </c>
      <c r="B85" s="290"/>
      <c r="C85" s="49">
        <v>4000</v>
      </c>
    </row>
    <row r="86" spans="1:3" s="20" customFormat="1" x14ac:dyDescent="0.25">
      <c r="A86" s="286" t="s">
        <v>39</v>
      </c>
      <c r="B86" s="287"/>
      <c r="C86" s="50"/>
    </row>
    <row r="87" spans="1:3" x14ac:dyDescent="0.25">
      <c r="A87" s="288" t="s">
        <v>40</v>
      </c>
      <c r="B87" s="289"/>
      <c r="C87" s="17">
        <v>338396</v>
      </c>
    </row>
    <row r="88" spans="1:3" x14ac:dyDescent="0.25">
      <c r="A88" s="285" t="s">
        <v>14</v>
      </c>
      <c r="B88" s="285"/>
      <c r="C88" s="48">
        <v>0.53999936169533713</v>
      </c>
    </row>
    <row r="89" spans="1:3" x14ac:dyDescent="0.25">
      <c r="A89" s="285" t="s">
        <v>12</v>
      </c>
      <c r="B89" s="285"/>
      <c r="C89" s="12">
        <v>0.54</v>
      </c>
    </row>
    <row r="90" spans="1:3" x14ac:dyDescent="0.25">
      <c r="C90" s="66"/>
    </row>
    <row r="91" spans="1:3" ht="19.5" x14ac:dyDescent="0.35">
      <c r="B91" s="34" t="s">
        <v>38</v>
      </c>
      <c r="C91" s="153">
        <v>626660</v>
      </c>
    </row>
    <row r="92" spans="1:3" ht="19.5" x14ac:dyDescent="0.35">
      <c r="B92" s="33" t="s">
        <v>45</v>
      </c>
      <c r="C92" s="96">
        <v>338396</v>
      </c>
    </row>
    <row r="93" spans="1:3" ht="19.5" x14ac:dyDescent="0.35">
      <c r="B93" s="37" t="s">
        <v>46</v>
      </c>
      <c r="C93" s="105">
        <v>0</v>
      </c>
    </row>
  </sheetData>
  <customSheetViews>
    <customSheetView guid="{4499D588-D746-460C-B784-E74856D3B233}" scale="80" fitToPage="1" hiddenRows="1" hiddenColumns="1">
      <pane xSplit="6" ySplit="7" topLeftCell="G19" activePane="bottomRight" state="frozen"/>
      <selection pane="bottomRight" activeCell="I4" sqref="I4:I7"/>
      <pageMargins left="0.19685039370078741" right="0.19685039370078741" top="0.19685039370078741" bottom="0.19685039370078741" header="0.31496062992125984" footer="0.31496062992125984"/>
      <pageSetup paperSize="9" scale="56" orientation="portrait" r:id="rId1"/>
    </customSheetView>
    <customSheetView guid="{6BD6499E-5662-4CC5-8D7A-C6B3594CACB9}" scale="80" showPageBreaks="1" fitToPage="1" hiddenRows="1">
      <pane xSplit="2" ySplit="7" topLeftCell="C8" activePane="bottomRight" state="frozen"/>
      <selection pane="bottomRight" activeCell="N25" sqref="N25"/>
      <pageMargins left="0.19685039370078741" right="0.19685039370078741" top="0.19685039370078741" bottom="0.19685039370078741" header="0.31496062992125984" footer="0.31496062992125984"/>
      <pageSetup paperSize="9" scale="55" orientation="landscape" r:id="rId2"/>
    </customSheetView>
    <customSheetView guid="{D371F323-5F9A-4FCB-9857-B61E474A5B6C}" scale="80" fitToPage="1">
      <pane xSplit="2" ySplit="7" topLeftCell="C23" activePane="bottomRight" state="frozen"/>
      <selection pane="bottomRight" activeCell="L47" sqref="L47"/>
      <pageMargins left="0.19685039370078741" right="0.19685039370078741" top="0.19685039370078741" bottom="0.19685039370078741" header="0.31496062992125984" footer="0.31496062992125984"/>
      <pageSetup paperSize="9" scale="56" orientation="portrait" r:id="rId3"/>
    </customSheetView>
    <customSheetView guid="{21302629-31F7-479C-9F89-233C9BDD4748}" scale="70">
      <pane xSplit="2" ySplit="7" topLeftCell="C11" activePane="bottomRight" state="frozen"/>
      <selection pane="bottomRight" activeCell="H27" sqref="H27"/>
      <pageMargins left="0.7" right="0.7" top="0.75" bottom="0.75" header="0.3" footer="0.3"/>
      <pageSetup paperSize="9" orientation="portrait" r:id="rId4"/>
    </customSheetView>
    <customSheetView guid="{DCE23167-388D-43BA-BB55-D0AE14905B15}" scale="80" fitToPage="1" hiddenColumns="1">
      <pane xSplit="5" ySplit="7" topLeftCell="G14" activePane="bottomRight" state="frozen"/>
      <selection pane="bottomRight" activeCell="G17" sqref="G17"/>
      <pageMargins left="0.19685039370078741" right="0.11811023622047245" top="0.15748031496062992" bottom="0.15748031496062992" header="0.31496062992125984" footer="0.31496062992125984"/>
      <pageSetup paperSize="8" scale="99" orientation="portrait" r:id="rId5"/>
    </customSheetView>
    <customSheetView guid="{FDEAECBE-33AC-40ED-8C2A-9D7FD7B54355}" scale="80" fitToPage="1" hiddenColumns="1">
      <pane xSplit="5" ySplit="7" topLeftCell="G14" activePane="bottomRight" state="frozen"/>
      <selection pane="bottomRight" activeCell="J46" sqref="J46"/>
      <pageMargins left="0.19685039370078741" right="0.19685039370078741" top="0.19685039370078741" bottom="0.19685039370078741" header="0.31496062992125984" footer="0.31496062992125984"/>
      <pageSetup paperSize="8" orientation="landscape" r:id="rId6"/>
    </customSheetView>
  </customSheetViews>
  <mergeCells count="8">
    <mergeCell ref="A4:B10"/>
    <mergeCell ref="C7:C10"/>
    <mergeCell ref="A84:B84"/>
    <mergeCell ref="A88:B88"/>
    <mergeCell ref="A89:B89"/>
    <mergeCell ref="A86:B86"/>
    <mergeCell ref="A87:B87"/>
    <mergeCell ref="A85:B85"/>
  </mergeCells>
  <pageMargins left="0.19685039370078741" right="0.19685039370078741" top="0.19685039370078741" bottom="0.19685039370078741" header="0.31496062992125984" footer="0.31496062992125984"/>
  <pageSetup paperSize="9" scale="70" orientation="landscape" r:id="rId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FF00"/>
  </sheetPr>
  <dimension ref="A1:E93"/>
  <sheetViews>
    <sheetView view="pageBreakPreview" zoomScale="90" zoomScaleNormal="90" zoomScaleSheetLayoutView="90" workbookViewId="0">
      <pane xSplit="2" ySplit="10" topLeftCell="C11" activePane="bottomRight" state="frozen"/>
      <selection activeCell="P19" sqref="P19"/>
      <selection pane="topRight" activeCell="P19" sqref="P19"/>
      <selection pane="bottomLeft" activeCell="P19" sqref="P19"/>
      <selection pane="bottomRight" activeCell="E2" sqref="E2"/>
    </sheetView>
  </sheetViews>
  <sheetFormatPr defaultRowHeight="15" x14ac:dyDescent="0.25"/>
  <cols>
    <col min="1" max="1" width="3.28515625" style="1" customWidth="1"/>
    <col min="2" max="2" width="65.5703125" style="1" customWidth="1"/>
    <col min="3" max="3" width="22.85546875" style="1" customWidth="1"/>
    <col min="4" max="4" width="21.28515625" style="1" customWidth="1"/>
    <col min="5" max="5" width="17.85546875" style="1" customWidth="1"/>
    <col min="6" max="16384" width="9.140625" style="1"/>
  </cols>
  <sheetData>
    <row r="1" spans="1:5" x14ac:dyDescent="0.25">
      <c r="E1" s="375" t="s">
        <v>270</v>
      </c>
    </row>
    <row r="2" spans="1:5" x14ac:dyDescent="0.25">
      <c r="E2" s="376" t="s">
        <v>268</v>
      </c>
    </row>
    <row r="3" spans="1:5" x14ac:dyDescent="0.25">
      <c r="E3" s="377" t="s">
        <v>269</v>
      </c>
    </row>
    <row r="4" spans="1:5" ht="48.75" customHeight="1" x14ac:dyDescent="0.25">
      <c r="A4" s="291" t="s">
        <v>0</v>
      </c>
      <c r="B4" s="291"/>
      <c r="C4" s="237" t="s">
        <v>1</v>
      </c>
      <c r="D4" s="241" t="s">
        <v>15</v>
      </c>
      <c r="E4" s="236" t="s">
        <v>83</v>
      </c>
    </row>
    <row r="5" spans="1:5" ht="0.75" customHeight="1" x14ac:dyDescent="0.25">
      <c r="A5" s="291"/>
      <c r="B5" s="291"/>
      <c r="C5" s="240"/>
      <c r="D5" s="242"/>
      <c r="E5" s="243"/>
    </row>
    <row r="6" spans="1:5" x14ac:dyDescent="0.25">
      <c r="A6" s="291"/>
      <c r="B6" s="291"/>
      <c r="C6" s="244" t="s">
        <v>207</v>
      </c>
      <c r="D6" s="244" t="s">
        <v>207</v>
      </c>
      <c r="E6" s="244" t="s">
        <v>207</v>
      </c>
    </row>
    <row r="7" spans="1:5" ht="31.5" customHeight="1" x14ac:dyDescent="0.25">
      <c r="A7" s="291"/>
      <c r="B7" s="291"/>
      <c r="C7" s="316" t="s">
        <v>219</v>
      </c>
      <c r="D7" s="316" t="s">
        <v>219</v>
      </c>
      <c r="E7" s="316" t="s">
        <v>219</v>
      </c>
    </row>
    <row r="8" spans="1:5" ht="9" customHeight="1" x14ac:dyDescent="0.25">
      <c r="A8" s="291"/>
      <c r="B8" s="291"/>
      <c r="C8" s="316"/>
      <c r="D8" s="316"/>
      <c r="E8" s="316"/>
    </row>
    <row r="9" spans="1:5" ht="15" hidden="1" customHeight="1" x14ac:dyDescent="0.25">
      <c r="A9" s="291"/>
      <c r="B9" s="291"/>
      <c r="C9" s="316"/>
      <c r="D9" s="316"/>
      <c r="E9" s="316"/>
    </row>
    <row r="10" spans="1:5" x14ac:dyDescent="0.25">
      <c r="A10" s="291"/>
      <c r="B10" s="291"/>
      <c r="C10" s="316"/>
      <c r="D10" s="316"/>
      <c r="E10" s="316"/>
    </row>
    <row r="11" spans="1:5" ht="25.5" hidden="1" x14ac:dyDescent="0.25">
      <c r="A11" s="178">
        <v>1</v>
      </c>
      <c r="B11" s="179" t="s">
        <v>125</v>
      </c>
      <c r="C11" s="63"/>
      <c r="D11" s="63"/>
      <c r="E11" s="63"/>
    </row>
    <row r="12" spans="1:5" x14ac:dyDescent="0.25">
      <c r="A12" s="178">
        <v>2</v>
      </c>
      <c r="B12" s="179" t="s">
        <v>126</v>
      </c>
      <c r="C12" s="63">
        <v>400</v>
      </c>
      <c r="D12" s="63">
        <v>1125</v>
      </c>
      <c r="E12" s="63">
        <v>500</v>
      </c>
    </row>
    <row r="13" spans="1:5" hidden="1" x14ac:dyDescent="0.25">
      <c r="A13" s="178">
        <v>3</v>
      </c>
      <c r="B13" s="179" t="s">
        <v>127</v>
      </c>
      <c r="C13" s="63">
        <v>0</v>
      </c>
      <c r="D13" s="63"/>
      <c r="E13" s="63"/>
    </row>
    <row r="14" spans="1:5" hidden="1" x14ac:dyDescent="0.25">
      <c r="A14" s="178">
        <v>4</v>
      </c>
      <c r="B14" s="179" t="s">
        <v>208</v>
      </c>
      <c r="C14" s="63">
        <v>0</v>
      </c>
      <c r="D14" s="63"/>
      <c r="E14" s="63"/>
    </row>
    <row r="15" spans="1:5" hidden="1" x14ac:dyDescent="0.25">
      <c r="A15" s="178">
        <v>5</v>
      </c>
      <c r="B15" s="179" t="s">
        <v>128</v>
      </c>
      <c r="C15" s="63">
        <v>0</v>
      </c>
      <c r="D15" s="63"/>
      <c r="E15" s="63"/>
    </row>
    <row r="16" spans="1:5" ht="25.5" hidden="1" x14ac:dyDescent="0.25">
      <c r="A16" s="178">
        <v>6</v>
      </c>
      <c r="B16" s="179" t="s">
        <v>129</v>
      </c>
      <c r="C16" s="63">
        <v>0</v>
      </c>
      <c r="D16" s="63"/>
      <c r="E16" s="63"/>
    </row>
    <row r="17" spans="1:5" ht="25.5" hidden="1" x14ac:dyDescent="0.25">
      <c r="A17" s="178">
        <v>7</v>
      </c>
      <c r="B17" s="179" t="s">
        <v>130</v>
      </c>
      <c r="C17" s="63">
        <v>0</v>
      </c>
      <c r="D17" s="63"/>
      <c r="E17" s="63"/>
    </row>
    <row r="18" spans="1:5" x14ac:dyDescent="0.25">
      <c r="A18" s="178">
        <v>8</v>
      </c>
      <c r="B18" s="179" t="s">
        <v>131</v>
      </c>
      <c r="C18" s="63">
        <v>780</v>
      </c>
      <c r="D18" s="63">
        <v>156</v>
      </c>
      <c r="E18" s="63">
        <v>1201</v>
      </c>
    </row>
    <row r="19" spans="1:5" hidden="1" x14ac:dyDescent="0.25">
      <c r="A19" s="178">
        <v>9</v>
      </c>
      <c r="B19" s="179" t="s">
        <v>132</v>
      </c>
      <c r="C19" s="63">
        <v>0</v>
      </c>
      <c r="D19" s="63"/>
      <c r="E19" s="63"/>
    </row>
    <row r="20" spans="1:5" hidden="1" x14ac:dyDescent="0.25">
      <c r="A20" s="178">
        <v>10</v>
      </c>
      <c r="B20" s="179" t="s">
        <v>133</v>
      </c>
      <c r="C20" s="63">
        <v>0</v>
      </c>
      <c r="D20" s="63"/>
      <c r="E20" s="63"/>
    </row>
    <row r="21" spans="1:5" ht="25.5" hidden="1" x14ac:dyDescent="0.25">
      <c r="A21" s="178">
        <v>11</v>
      </c>
      <c r="B21" s="179" t="s">
        <v>134</v>
      </c>
      <c r="C21" s="63">
        <v>0</v>
      </c>
      <c r="D21" s="63"/>
      <c r="E21" s="63"/>
    </row>
    <row r="22" spans="1:5" x14ac:dyDescent="0.25">
      <c r="A22" s="178">
        <v>12</v>
      </c>
      <c r="B22" s="179" t="s">
        <v>135</v>
      </c>
      <c r="C22" s="63">
        <v>225</v>
      </c>
      <c r="D22" s="63"/>
      <c r="E22" s="63"/>
    </row>
    <row r="23" spans="1:5" hidden="1" x14ac:dyDescent="0.25">
      <c r="A23" s="178">
        <v>13</v>
      </c>
      <c r="B23" s="179" t="s">
        <v>136</v>
      </c>
      <c r="C23" s="63">
        <v>0</v>
      </c>
      <c r="D23" s="63"/>
      <c r="E23" s="63"/>
    </row>
    <row r="24" spans="1:5" hidden="1" x14ac:dyDescent="0.25">
      <c r="A24" s="178">
        <v>14</v>
      </c>
      <c r="B24" s="179" t="s">
        <v>137</v>
      </c>
      <c r="C24" s="63">
        <v>0</v>
      </c>
      <c r="D24" s="63"/>
      <c r="E24" s="63"/>
    </row>
    <row r="25" spans="1:5" hidden="1" x14ac:dyDescent="0.25">
      <c r="A25" s="178">
        <v>15</v>
      </c>
      <c r="B25" s="179" t="s">
        <v>138</v>
      </c>
      <c r="C25" s="63">
        <v>0</v>
      </c>
      <c r="D25" s="63"/>
      <c r="E25" s="63"/>
    </row>
    <row r="26" spans="1:5" hidden="1" x14ac:dyDescent="0.25">
      <c r="A26" s="178">
        <v>16</v>
      </c>
      <c r="B26" s="179" t="s">
        <v>139</v>
      </c>
      <c r="C26" s="63">
        <v>0</v>
      </c>
      <c r="D26" s="63"/>
      <c r="E26" s="63"/>
    </row>
    <row r="27" spans="1:5" hidden="1" x14ac:dyDescent="0.25">
      <c r="A27" s="178">
        <v>17</v>
      </c>
      <c r="B27" s="179" t="s">
        <v>140</v>
      </c>
      <c r="C27" s="63">
        <v>0</v>
      </c>
      <c r="D27" s="63"/>
      <c r="E27" s="63"/>
    </row>
    <row r="28" spans="1:5" hidden="1" x14ac:dyDescent="0.25">
      <c r="A28" s="178">
        <v>18</v>
      </c>
      <c r="B28" s="179" t="s">
        <v>141</v>
      </c>
      <c r="C28" s="63">
        <v>0</v>
      </c>
      <c r="D28" s="63"/>
      <c r="E28" s="63"/>
    </row>
    <row r="29" spans="1:5" hidden="1" x14ac:dyDescent="0.25">
      <c r="A29" s="178">
        <v>19</v>
      </c>
      <c r="B29" s="179" t="s">
        <v>142</v>
      </c>
      <c r="C29" s="63">
        <v>0</v>
      </c>
      <c r="D29" s="63"/>
      <c r="E29" s="63"/>
    </row>
    <row r="30" spans="1:5" hidden="1" x14ac:dyDescent="0.25">
      <c r="A30" s="178">
        <v>20</v>
      </c>
      <c r="B30" s="179" t="s">
        <v>143</v>
      </c>
      <c r="C30" s="63">
        <v>0</v>
      </c>
      <c r="D30" s="63"/>
      <c r="E30" s="63"/>
    </row>
    <row r="31" spans="1:5" hidden="1" x14ac:dyDescent="0.25">
      <c r="A31" s="178">
        <v>21</v>
      </c>
      <c r="B31" s="179" t="s">
        <v>144</v>
      </c>
      <c r="C31" s="63">
        <v>0</v>
      </c>
      <c r="D31" s="63"/>
      <c r="E31" s="63"/>
    </row>
    <row r="32" spans="1:5" hidden="1" x14ac:dyDescent="0.25">
      <c r="A32" s="178">
        <v>22</v>
      </c>
      <c r="B32" s="179" t="s">
        <v>145</v>
      </c>
      <c r="C32" s="63">
        <v>0</v>
      </c>
      <c r="D32" s="63"/>
      <c r="E32" s="63"/>
    </row>
    <row r="33" spans="1:5" hidden="1" x14ac:dyDescent="0.25">
      <c r="A33" s="178">
        <v>23</v>
      </c>
      <c r="B33" s="179" t="s">
        <v>146</v>
      </c>
      <c r="C33" s="63">
        <v>0</v>
      </c>
      <c r="D33" s="63"/>
      <c r="E33" s="63"/>
    </row>
    <row r="34" spans="1:5" hidden="1" x14ac:dyDescent="0.25">
      <c r="A34" s="178">
        <v>24</v>
      </c>
      <c r="B34" s="179" t="s">
        <v>147</v>
      </c>
      <c r="C34" s="63">
        <v>0</v>
      </c>
      <c r="D34" s="63"/>
      <c r="E34" s="63"/>
    </row>
    <row r="35" spans="1:5" hidden="1" x14ac:dyDescent="0.25">
      <c r="A35" s="178">
        <v>25</v>
      </c>
      <c r="B35" s="179" t="s">
        <v>148</v>
      </c>
      <c r="C35" s="63">
        <v>0</v>
      </c>
      <c r="D35" s="63"/>
      <c r="E35" s="63"/>
    </row>
    <row r="36" spans="1:5" hidden="1" x14ac:dyDescent="0.25">
      <c r="A36" s="178">
        <v>26</v>
      </c>
      <c r="B36" s="179" t="s">
        <v>149</v>
      </c>
      <c r="C36" s="63">
        <v>0</v>
      </c>
      <c r="D36" s="63"/>
      <c r="E36" s="63"/>
    </row>
    <row r="37" spans="1:5" hidden="1" x14ac:dyDescent="0.25">
      <c r="A37" s="178">
        <v>27</v>
      </c>
      <c r="B37" s="179" t="s">
        <v>150</v>
      </c>
      <c r="C37" s="63">
        <v>0</v>
      </c>
      <c r="D37" s="63"/>
      <c r="E37" s="63"/>
    </row>
    <row r="38" spans="1:5" hidden="1" x14ac:dyDescent="0.25">
      <c r="A38" s="178">
        <v>28</v>
      </c>
      <c r="B38" s="179" t="s">
        <v>151</v>
      </c>
      <c r="C38" s="63">
        <v>0</v>
      </c>
      <c r="D38" s="63"/>
      <c r="E38" s="63"/>
    </row>
    <row r="39" spans="1:5" hidden="1" x14ac:dyDescent="0.25">
      <c r="A39" s="178">
        <v>29</v>
      </c>
      <c r="B39" s="179" t="s">
        <v>152</v>
      </c>
      <c r="C39" s="63">
        <v>0</v>
      </c>
      <c r="D39" s="63"/>
      <c r="E39" s="63"/>
    </row>
    <row r="40" spans="1:5" hidden="1" x14ac:dyDescent="0.25">
      <c r="A40" s="178">
        <v>30</v>
      </c>
      <c r="B40" s="179" t="s">
        <v>153</v>
      </c>
      <c r="C40" s="63">
        <v>0</v>
      </c>
      <c r="D40" s="63"/>
      <c r="E40" s="63"/>
    </row>
    <row r="41" spans="1:5" hidden="1" x14ac:dyDescent="0.25">
      <c r="A41" s="178">
        <v>31</v>
      </c>
      <c r="B41" s="179" t="s">
        <v>154</v>
      </c>
      <c r="C41" s="63">
        <v>0</v>
      </c>
      <c r="D41" s="63"/>
      <c r="E41" s="63"/>
    </row>
    <row r="42" spans="1:5" hidden="1" x14ac:dyDescent="0.25">
      <c r="A42" s="178">
        <v>32</v>
      </c>
      <c r="B42" s="179" t="s">
        <v>155</v>
      </c>
      <c r="C42" s="63">
        <v>0</v>
      </c>
      <c r="D42" s="63"/>
      <c r="E42" s="63"/>
    </row>
    <row r="43" spans="1:5" hidden="1" x14ac:dyDescent="0.25">
      <c r="A43" s="178">
        <v>33</v>
      </c>
      <c r="B43" s="179" t="s">
        <v>156</v>
      </c>
      <c r="C43" s="63">
        <v>0</v>
      </c>
      <c r="D43" s="63"/>
      <c r="E43" s="63"/>
    </row>
    <row r="44" spans="1:5" hidden="1" x14ac:dyDescent="0.25">
      <c r="A44" s="178">
        <v>34</v>
      </c>
      <c r="B44" s="179" t="s">
        <v>157</v>
      </c>
      <c r="C44" s="63">
        <v>0</v>
      </c>
      <c r="D44" s="63"/>
      <c r="E44" s="63"/>
    </row>
    <row r="45" spans="1:5" hidden="1" x14ac:dyDescent="0.25">
      <c r="A45" s="178">
        <v>35</v>
      </c>
      <c r="B45" s="179" t="s">
        <v>158</v>
      </c>
      <c r="C45" s="63">
        <v>0</v>
      </c>
      <c r="D45" s="63"/>
      <c r="E45" s="63"/>
    </row>
    <row r="46" spans="1:5" hidden="1" x14ac:dyDescent="0.25">
      <c r="A46" s="178">
        <v>36</v>
      </c>
      <c r="B46" s="179" t="s">
        <v>159</v>
      </c>
      <c r="C46" s="63">
        <v>0</v>
      </c>
      <c r="D46" s="63"/>
      <c r="E46" s="63"/>
    </row>
    <row r="47" spans="1:5" hidden="1" x14ac:dyDescent="0.25">
      <c r="A47" s="178">
        <v>37</v>
      </c>
      <c r="B47" s="179" t="s">
        <v>160</v>
      </c>
      <c r="C47" s="63">
        <v>0</v>
      </c>
      <c r="D47" s="63"/>
      <c r="E47" s="63"/>
    </row>
    <row r="48" spans="1:5" hidden="1" x14ac:dyDescent="0.25">
      <c r="A48" s="178">
        <v>38</v>
      </c>
      <c r="B48" s="179" t="s">
        <v>161</v>
      </c>
      <c r="C48" s="63">
        <v>0</v>
      </c>
      <c r="D48" s="63"/>
      <c r="E48" s="63"/>
    </row>
    <row r="49" spans="1:5" x14ac:dyDescent="0.25">
      <c r="A49" s="178">
        <v>39</v>
      </c>
      <c r="B49" s="179" t="s">
        <v>162</v>
      </c>
      <c r="C49" s="63">
        <v>1500</v>
      </c>
      <c r="D49" s="63"/>
      <c r="E49" s="63"/>
    </row>
    <row r="50" spans="1:5" x14ac:dyDescent="0.25">
      <c r="A50" s="178">
        <v>40</v>
      </c>
      <c r="B50" s="179" t="s">
        <v>163</v>
      </c>
      <c r="C50" s="63">
        <v>145</v>
      </c>
      <c r="D50" s="63"/>
      <c r="E50" s="63"/>
    </row>
    <row r="51" spans="1:5" hidden="1" x14ac:dyDescent="0.25">
      <c r="A51" s="178">
        <v>41</v>
      </c>
      <c r="B51" s="179" t="s">
        <v>164</v>
      </c>
      <c r="C51" s="63">
        <v>0</v>
      </c>
      <c r="D51" s="63"/>
      <c r="E51" s="63"/>
    </row>
    <row r="52" spans="1:5" hidden="1" x14ac:dyDescent="0.25">
      <c r="A52" s="178">
        <v>42</v>
      </c>
      <c r="B52" s="179" t="s">
        <v>165</v>
      </c>
      <c r="C52" s="63">
        <v>0</v>
      </c>
      <c r="D52" s="63"/>
      <c r="E52" s="63"/>
    </row>
    <row r="53" spans="1:5" hidden="1" x14ac:dyDescent="0.25">
      <c r="A53" s="178">
        <v>43</v>
      </c>
      <c r="B53" s="179" t="s">
        <v>166</v>
      </c>
      <c r="C53" s="63">
        <v>0</v>
      </c>
      <c r="D53" s="63"/>
      <c r="E53" s="63"/>
    </row>
    <row r="54" spans="1:5" hidden="1" x14ac:dyDescent="0.25">
      <c r="A54" s="178">
        <v>44</v>
      </c>
      <c r="B54" s="179" t="s">
        <v>167</v>
      </c>
      <c r="C54" s="63">
        <v>0</v>
      </c>
      <c r="D54" s="63"/>
      <c r="E54" s="63"/>
    </row>
    <row r="55" spans="1:5" hidden="1" x14ac:dyDescent="0.25">
      <c r="A55" s="180">
        <v>45</v>
      </c>
      <c r="B55" s="181" t="s">
        <v>209</v>
      </c>
      <c r="C55" s="63">
        <v>0</v>
      </c>
      <c r="D55" s="63"/>
      <c r="E55" s="63"/>
    </row>
    <row r="56" spans="1:5" hidden="1" x14ac:dyDescent="0.25">
      <c r="A56" s="178">
        <v>46</v>
      </c>
      <c r="B56" s="179" t="s">
        <v>168</v>
      </c>
      <c r="C56" s="63">
        <v>0</v>
      </c>
      <c r="D56" s="63"/>
      <c r="E56" s="63"/>
    </row>
    <row r="57" spans="1:5" hidden="1" x14ac:dyDescent="0.25">
      <c r="A57" s="178">
        <v>47</v>
      </c>
      <c r="B57" s="179" t="s">
        <v>169</v>
      </c>
      <c r="C57" s="63">
        <v>0</v>
      </c>
      <c r="D57" s="63"/>
      <c r="E57" s="63"/>
    </row>
    <row r="58" spans="1:5" hidden="1" x14ac:dyDescent="0.25">
      <c r="A58" s="178">
        <v>48</v>
      </c>
      <c r="B58" s="179" t="s">
        <v>170</v>
      </c>
      <c r="C58" s="63">
        <v>0</v>
      </c>
      <c r="D58" s="63"/>
      <c r="E58" s="63"/>
    </row>
    <row r="59" spans="1:5" x14ac:dyDescent="0.25">
      <c r="A59" s="178">
        <v>49</v>
      </c>
      <c r="B59" s="179" t="s">
        <v>171</v>
      </c>
      <c r="C59" s="63">
        <v>200</v>
      </c>
      <c r="D59" s="63">
        <v>349</v>
      </c>
      <c r="E59" s="63">
        <v>100</v>
      </c>
    </row>
    <row r="60" spans="1:5" hidden="1" x14ac:dyDescent="0.25">
      <c r="A60" s="178">
        <v>50</v>
      </c>
      <c r="B60" s="179" t="s">
        <v>172</v>
      </c>
      <c r="C60" s="63"/>
      <c r="D60" s="63"/>
      <c r="E60" s="63"/>
    </row>
    <row r="61" spans="1:5" hidden="1" x14ac:dyDescent="0.25">
      <c r="A61" s="178">
        <v>51</v>
      </c>
      <c r="B61" s="179" t="s">
        <v>173</v>
      </c>
      <c r="C61" s="63"/>
      <c r="D61" s="63"/>
      <c r="E61" s="63"/>
    </row>
    <row r="62" spans="1:5" hidden="1" x14ac:dyDescent="0.25">
      <c r="A62" s="178">
        <v>52</v>
      </c>
      <c r="B62" s="179" t="s">
        <v>210</v>
      </c>
      <c r="C62" s="63"/>
      <c r="D62" s="63"/>
      <c r="E62" s="63"/>
    </row>
    <row r="63" spans="1:5" hidden="1" x14ac:dyDescent="0.25">
      <c r="A63" s="178">
        <v>53</v>
      </c>
      <c r="B63" s="179" t="s">
        <v>174</v>
      </c>
      <c r="C63" s="63"/>
      <c r="D63" s="63"/>
      <c r="E63" s="63"/>
    </row>
    <row r="64" spans="1:5" hidden="1" x14ac:dyDescent="0.25">
      <c r="A64" s="178">
        <v>54</v>
      </c>
      <c r="B64" s="179" t="s">
        <v>175</v>
      </c>
      <c r="C64" s="63"/>
      <c r="D64" s="63"/>
      <c r="E64" s="63"/>
    </row>
    <row r="65" spans="1:5" hidden="1" x14ac:dyDescent="0.25">
      <c r="A65" s="178">
        <v>55</v>
      </c>
      <c r="B65" s="179" t="s">
        <v>176</v>
      </c>
      <c r="C65" s="63"/>
      <c r="D65" s="63"/>
      <c r="E65" s="63"/>
    </row>
    <row r="66" spans="1:5" hidden="1" x14ac:dyDescent="0.25">
      <c r="A66" s="180">
        <v>56</v>
      </c>
      <c r="B66" s="181" t="s">
        <v>211</v>
      </c>
      <c r="C66" s="63"/>
      <c r="D66" s="63"/>
      <c r="E66" s="63"/>
    </row>
    <row r="67" spans="1:5" hidden="1" x14ac:dyDescent="0.25">
      <c r="A67" s="178">
        <v>57</v>
      </c>
      <c r="B67" s="179" t="s">
        <v>177</v>
      </c>
      <c r="C67" s="63"/>
      <c r="D67" s="63"/>
      <c r="E67" s="63"/>
    </row>
    <row r="68" spans="1:5" hidden="1" x14ac:dyDescent="0.25">
      <c r="A68" s="178">
        <v>58</v>
      </c>
      <c r="B68" s="179" t="s">
        <v>178</v>
      </c>
      <c r="C68" s="63"/>
      <c r="D68" s="63"/>
      <c r="E68" s="63"/>
    </row>
    <row r="69" spans="1:5" hidden="1" x14ac:dyDescent="0.25">
      <c r="A69" s="178">
        <v>59</v>
      </c>
      <c r="B69" s="179" t="s">
        <v>179</v>
      </c>
      <c r="C69" s="63"/>
      <c r="D69" s="63"/>
      <c r="E69" s="63"/>
    </row>
    <row r="70" spans="1:5" hidden="1" x14ac:dyDescent="0.25">
      <c r="A70" s="180">
        <v>60</v>
      </c>
      <c r="B70" s="181" t="s">
        <v>212</v>
      </c>
      <c r="C70" s="63"/>
      <c r="D70" s="63"/>
      <c r="E70" s="63"/>
    </row>
    <row r="71" spans="1:5" hidden="1" x14ac:dyDescent="0.25">
      <c r="A71" s="178">
        <v>61</v>
      </c>
      <c r="B71" s="179" t="s">
        <v>180</v>
      </c>
      <c r="C71" s="63"/>
      <c r="D71" s="63"/>
      <c r="E71" s="63"/>
    </row>
    <row r="72" spans="1:5" hidden="1" x14ac:dyDescent="0.25">
      <c r="A72" s="178">
        <v>62</v>
      </c>
      <c r="B72" s="179" t="s">
        <v>181</v>
      </c>
      <c r="C72" s="63"/>
      <c r="D72" s="63"/>
      <c r="E72" s="63"/>
    </row>
    <row r="73" spans="1:5" ht="25.5" hidden="1" x14ac:dyDescent="0.25">
      <c r="A73" s="178">
        <v>63</v>
      </c>
      <c r="B73" s="179" t="s">
        <v>182</v>
      </c>
      <c r="C73" s="63"/>
      <c r="D73" s="63"/>
      <c r="E73" s="63"/>
    </row>
    <row r="74" spans="1:5" hidden="1" x14ac:dyDescent="0.25">
      <c r="A74" s="178">
        <v>64</v>
      </c>
      <c r="B74" s="179" t="s">
        <v>213</v>
      </c>
      <c r="C74" s="63"/>
      <c r="D74" s="63"/>
      <c r="E74" s="63"/>
    </row>
    <row r="75" spans="1:5" hidden="1" x14ac:dyDescent="0.25">
      <c r="A75" s="178">
        <v>65</v>
      </c>
      <c r="B75" s="179" t="s">
        <v>183</v>
      </c>
      <c r="C75" s="63"/>
      <c r="D75" s="63"/>
      <c r="E75" s="63"/>
    </row>
    <row r="76" spans="1:5" hidden="1" x14ac:dyDescent="0.25">
      <c r="A76" s="178">
        <v>66</v>
      </c>
      <c r="B76" s="179" t="s">
        <v>184</v>
      </c>
      <c r="C76" s="63"/>
      <c r="D76" s="63"/>
      <c r="E76" s="63"/>
    </row>
    <row r="77" spans="1:5" ht="25.5" hidden="1" x14ac:dyDescent="0.25">
      <c r="A77" s="180">
        <v>67</v>
      </c>
      <c r="B77" s="181" t="s">
        <v>214</v>
      </c>
      <c r="C77" s="63"/>
      <c r="D77" s="63"/>
      <c r="E77" s="63"/>
    </row>
    <row r="78" spans="1:5" hidden="1" x14ac:dyDescent="0.25">
      <c r="A78" s="178">
        <v>68</v>
      </c>
      <c r="B78" s="179" t="s">
        <v>185</v>
      </c>
      <c r="C78" s="63"/>
      <c r="D78" s="63"/>
      <c r="E78" s="63"/>
    </row>
    <row r="79" spans="1:5" hidden="1" x14ac:dyDescent="0.25">
      <c r="A79" s="178">
        <v>69</v>
      </c>
      <c r="B79" s="179" t="s">
        <v>215</v>
      </c>
      <c r="C79" s="63"/>
      <c r="D79" s="63"/>
      <c r="E79" s="63"/>
    </row>
    <row r="80" spans="1:5" hidden="1" x14ac:dyDescent="0.25">
      <c r="A80" s="178">
        <v>70</v>
      </c>
      <c r="B80" s="179" t="s">
        <v>216</v>
      </c>
      <c r="C80" s="63"/>
      <c r="D80" s="63"/>
      <c r="E80" s="63"/>
    </row>
    <row r="81" spans="1:5" hidden="1" x14ac:dyDescent="0.25">
      <c r="A81" s="178">
        <v>71</v>
      </c>
      <c r="B81" s="179" t="s">
        <v>217</v>
      </c>
      <c r="C81" s="63"/>
      <c r="D81" s="63"/>
      <c r="E81" s="63"/>
    </row>
    <row r="82" spans="1:5" hidden="1" x14ac:dyDescent="0.25">
      <c r="A82" s="178">
        <v>72</v>
      </c>
      <c r="B82" s="179" t="s">
        <v>218</v>
      </c>
      <c r="C82" s="63"/>
      <c r="D82" s="63"/>
      <c r="E82" s="63"/>
    </row>
    <row r="83" spans="1:5" hidden="1" x14ac:dyDescent="0.25">
      <c r="A83" s="7">
        <v>0</v>
      </c>
      <c r="B83" s="29">
        <v>0</v>
      </c>
      <c r="C83" s="63"/>
      <c r="D83" s="63"/>
      <c r="E83" s="63"/>
    </row>
    <row r="84" spans="1:5" x14ac:dyDescent="0.25">
      <c r="A84" s="292" t="s">
        <v>3</v>
      </c>
      <c r="B84" s="293"/>
      <c r="C84" s="191">
        <v>3250</v>
      </c>
      <c r="D84" s="191">
        <v>1630</v>
      </c>
      <c r="E84" s="191">
        <v>1801</v>
      </c>
    </row>
    <row r="85" spans="1:5" x14ac:dyDescent="0.25">
      <c r="A85" s="287" t="s">
        <v>44</v>
      </c>
      <c r="B85" s="290"/>
      <c r="C85" s="192">
        <v>150</v>
      </c>
      <c r="D85" s="192">
        <v>0</v>
      </c>
      <c r="E85" s="192">
        <v>50</v>
      </c>
    </row>
    <row r="86" spans="1:5" s="20" customFormat="1" x14ac:dyDescent="0.25">
      <c r="A86" s="286" t="s">
        <v>39</v>
      </c>
      <c r="B86" s="287"/>
      <c r="C86" s="57"/>
      <c r="D86" s="57"/>
      <c r="E86" s="57"/>
    </row>
    <row r="87" spans="1:5" x14ac:dyDescent="0.25">
      <c r="A87" s="288" t="s">
        <v>40</v>
      </c>
      <c r="B87" s="289"/>
      <c r="C87" s="193">
        <v>3400</v>
      </c>
      <c r="D87" s="193">
        <v>1630</v>
      </c>
      <c r="E87" s="193">
        <v>1851</v>
      </c>
    </row>
    <row r="88" spans="1:5" x14ac:dyDescent="0.25">
      <c r="A88" s="285" t="s">
        <v>14</v>
      </c>
      <c r="B88" s="285"/>
      <c r="C88" s="194">
        <v>5.4255896339322762E-3</v>
      </c>
      <c r="D88" s="194">
        <v>2.6010915009734145E-3</v>
      </c>
      <c r="E88" s="194">
        <v>2.9537548271790126E-3</v>
      </c>
    </row>
    <row r="89" spans="1:5" x14ac:dyDescent="0.25">
      <c r="A89" s="285" t="s">
        <v>12</v>
      </c>
      <c r="B89" s="285"/>
      <c r="C89" s="195">
        <v>5.4260000000000003E-3</v>
      </c>
      <c r="D89" s="195">
        <v>2.601E-3</v>
      </c>
      <c r="E89" s="195">
        <v>2.954E-3</v>
      </c>
    </row>
    <row r="90" spans="1:5" x14ac:dyDescent="0.25">
      <c r="C90" s="173"/>
      <c r="D90" s="173"/>
      <c r="E90" s="173"/>
    </row>
    <row r="91" spans="1:5" ht="19.5" x14ac:dyDescent="0.35">
      <c r="B91" s="34" t="s">
        <v>38</v>
      </c>
      <c r="C91" s="196">
        <v>626660</v>
      </c>
      <c r="D91" s="196">
        <v>626660</v>
      </c>
      <c r="E91" s="196">
        <v>626660</v>
      </c>
    </row>
    <row r="92" spans="1:5" ht="19.5" x14ac:dyDescent="0.35">
      <c r="B92" s="33" t="s">
        <v>45</v>
      </c>
      <c r="C92" s="197">
        <v>3400</v>
      </c>
      <c r="D92" s="197">
        <v>1630</v>
      </c>
      <c r="E92" s="197">
        <v>1851</v>
      </c>
    </row>
    <row r="93" spans="1:5" ht="19.5" x14ac:dyDescent="0.35">
      <c r="B93" s="37" t="s">
        <v>46</v>
      </c>
      <c r="C93" s="198">
        <v>0</v>
      </c>
      <c r="D93" s="198">
        <v>0</v>
      </c>
      <c r="E93" s="198">
        <v>0</v>
      </c>
    </row>
  </sheetData>
  <mergeCells count="10">
    <mergeCell ref="E7:E10"/>
    <mergeCell ref="D7:D10"/>
    <mergeCell ref="A89:B89"/>
    <mergeCell ref="C7:C10"/>
    <mergeCell ref="A84:B84"/>
    <mergeCell ref="A85:B85"/>
    <mergeCell ref="A86:B86"/>
    <mergeCell ref="A87:B87"/>
    <mergeCell ref="A88:B88"/>
    <mergeCell ref="A4:B10"/>
  </mergeCells>
  <pageMargins left="0.19685039370078741" right="0.19685039370078741" top="0.19685039370078741" bottom="0.19685039370078741" header="0.31496062992125984" footer="0.31496062992125984"/>
  <pageSetup paperSize="9" scale="4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C000"/>
    <pageSetUpPr autoPageBreaks="0"/>
  </sheetPr>
  <dimension ref="A1:H93"/>
  <sheetViews>
    <sheetView view="pageBreakPreview" zoomScale="70" zoomScaleNormal="80" zoomScaleSheetLayoutView="70" workbookViewId="0">
      <pane xSplit="3" ySplit="10" topLeftCell="D11" activePane="bottomRight" state="frozen"/>
      <selection activeCell="P19" sqref="P19"/>
      <selection pane="topRight" activeCell="P19" sqref="P19"/>
      <selection pane="bottomLeft" activeCell="P19" sqref="P19"/>
      <selection pane="bottomRight" activeCell="F2" sqref="F2"/>
    </sheetView>
  </sheetViews>
  <sheetFormatPr defaultRowHeight="15" x14ac:dyDescent="0.25"/>
  <cols>
    <col min="1" max="1" width="3.28515625" style="1" customWidth="1"/>
    <col min="2" max="2" width="53.5703125" style="1" customWidth="1"/>
    <col min="3" max="3" width="12" style="15" hidden="1" customWidth="1"/>
    <col min="4" max="4" width="27.140625" style="1" customWidth="1"/>
    <col min="5" max="5" width="24.42578125" style="1" customWidth="1"/>
    <col min="6" max="6" width="23" style="1" customWidth="1"/>
    <col min="7" max="16384" width="9.140625" style="1"/>
  </cols>
  <sheetData>
    <row r="1" spans="1:6" x14ac:dyDescent="0.25">
      <c r="F1" s="375" t="s">
        <v>270</v>
      </c>
    </row>
    <row r="2" spans="1:6" x14ac:dyDescent="0.25">
      <c r="F2" s="376" t="s">
        <v>268</v>
      </c>
    </row>
    <row r="3" spans="1:6" x14ac:dyDescent="0.25">
      <c r="F3" s="377" t="s">
        <v>269</v>
      </c>
    </row>
    <row r="4" spans="1:6" ht="18.75" x14ac:dyDescent="0.3">
      <c r="A4" s="291" t="s">
        <v>0</v>
      </c>
      <c r="B4" s="291"/>
      <c r="C4" s="321" t="s">
        <v>24</v>
      </c>
      <c r="D4" s="322"/>
      <c r="E4" s="322"/>
      <c r="F4" s="322"/>
    </row>
    <row r="5" spans="1:6" s="26" customFormat="1" ht="54" customHeight="1" x14ac:dyDescent="0.25">
      <c r="A5" s="291"/>
      <c r="B5" s="291"/>
      <c r="C5" s="324" t="s">
        <v>124</v>
      </c>
      <c r="D5" s="238" t="s">
        <v>25</v>
      </c>
      <c r="E5" s="238" t="s">
        <v>26</v>
      </c>
      <c r="F5" s="239" t="s">
        <v>27</v>
      </c>
    </row>
    <row r="6" spans="1:6" ht="15.75" customHeight="1" x14ac:dyDescent="0.25">
      <c r="A6" s="291"/>
      <c r="B6" s="291"/>
      <c r="C6" s="324"/>
      <c r="D6" s="250" t="s">
        <v>207</v>
      </c>
      <c r="E6" s="317"/>
      <c r="F6" s="251"/>
    </row>
    <row r="7" spans="1:6" ht="15" customHeight="1" x14ac:dyDescent="0.25">
      <c r="A7" s="291"/>
      <c r="B7" s="291"/>
      <c r="C7" s="324"/>
      <c r="D7" s="323" t="s">
        <v>219</v>
      </c>
      <c r="E7" s="254" t="s">
        <v>219</v>
      </c>
      <c r="F7" s="318" t="s">
        <v>219</v>
      </c>
    </row>
    <row r="8" spans="1:6" ht="15" customHeight="1" x14ac:dyDescent="0.25">
      <c r="A8" s="291"/>
      <c r="B8" s="291"/>
      <c r="C8" s="324"/>
      <c r="D8" s="323"/>
      <c r="E8" s="254"/>
      <c r="F8" s="319"/>
    </row>
    <row r="9" spans="1:6" ht="15" customHeight="1" x14ac:dyDescent="0.25">
      <c r="A9" s="291"/>
      <c r="B9" s="291"/>
      <c r="C9" s="324"/>
      <c r="D9" s="323"/>
      <c r="E9" s="254"/>
      <c r="F9" s="319"/>
    </row>
    <row r="10" spans="1:6" x14ac:dyDescent="0.25">
      <c r="A10" s="291"/>
      <c r="B10" s="291"/>
      <c r="C10" s="325"/>
      <c r="D10" s="323"/>
      <c r="E10" s="254"/>
      <c r="F10" s="320"/>
    </row>
    <row r="11" spans="1:6" ht="25.5" hidden="1" x14ac:dyDescent="0.25">
      <c r="A11" s="178">
        <v>1</v>
      </c>
      <c r="B11" s="179" t="s">
        <v>125</v>
      </c>
      <c r="C11" s="6"/>
      <c r="D11" s="6">
        <v>0</v>
      </c>
      <c r="E11" s="8"/>
      <c r="F11" s="8"/>
    </row>
    <row r="12" spans="1:6" hidden="1" x14ac:dyDescent="0.25">
      <c r="A12" s="178">
        <v>2</v>
      </c>
      <c r="B12" s="179" t="s">
        <v>126</v>
      </c>
      <c r="C12" s="6"/>
      <c r="D12" s="6">
        <v>0</v>
      </c>
      <c r="E12" s="8"/>
      <c r="F12" s="8"/>
    </row>
    <row r="13" spans="1:6" ht="25.5" hidden="1" x14ac:dyDescent="0.25">
      <c r="A13" s="178">
        <v>3</v>
      </c>
      <c r="B13" s="179" t="s">
        <v>127</v>
      </c>
      <c r="C13" s="6"/>
      <c r="D13" s="6">
        <v>0</v>
      </c>
      <c r="E13" s="8"/>
      <c r="F13" s="8"/>
    </row>
    <row r="14" spans="1:6" ht="25.5" hidden="1" x14ac:dyDescent="0.25">
      <c r="A14" s="178">
        <v>4</v>
      </c>
      <c r="B14" s="179" t="s">
        <v>208</v>
      </c>
      <c r="C14" s="6"/>
      <c r="D14" s="6">
        <v>0</v>
      </c>
      <c r="E14" s="8"/>
      <c r="F14" s="8"/>
    </row>
    <row r="15" spans="1:6" ht="25.5" hidden="1" x14ac:dyDescent="0.25">
      <c r="A15" s="178">
        <v>5</v>
      </c>
      <c r="B15" s="179" t="s">
        <v>128</v>
      </c>
      <c r="C15" s="6"/>
      <c r="D15" s="6">
        <v>0</v>
      </c>
      <c r="E15" s="8"/>
      <c r="F15" s="8"/>
    </row>
    <row r="16" spans="1:6" ht="25.5" hidden="1" x14ac:dyDescent="0.25">
      <c r="A16" s="178">
        <v>6</v>
      </c>
      <c r="B16" s="179" t="s">
        <v>129</v>
      </c>
      <c r="C16" s="6"/>
      <c r="D16" s="6">
        <v>0</v>
      </c>
      <c r="E16" s="8"/>
      <c r="F16" s="8"/>
    </row>
    <row r="17" spans="1:8" ht="25.5" hidden="1" x14ac:dyDescent="0.25">
      <c r="A17" s="178">
        <v>7</v>
      </c>
      <c r="B17" s="179" t="s">
        <v>130</v>
      </c>
      <c r="C17" s="6"/>
      <c r="D17" s="6">
        <v>0</v>
      </c>
      <c r="E17" s="8"/>
      <c r="F17" s="8"/>
    </row>
    <row r="18" spans="1:8" hidden="1" x14ac:dyDescent="0.25">
      <c r="A18" s="178">
        <v>8</v>
      </c>
      <c r="B18" s="179" t="s">
        <v>131</v>
      </c>
      <c r="C18" s="6"/>
      <c r="D18" s="6">
        <v>0</v>
      </c>
      <c r="E18" s="8"/>
      <c r="F18" s="8"/>
    </row>
    <row r="19" spans="1:8" hidden="1" x14ac:dyDescent="0.25">
      <c r="A19" s="178">
        <v>9</v>
      </c>
      <c r="B19" s="179" t="s">
        <v>132</v>
      </c>
      <c r="C19" s="6"/>
      <c r="D19" s="6">
        <v>0</v>
      </c>
      <c r="E19" s="8"/>
      <c r="F19" s="8"/>
    </row>
    <row r="20" spans="1:8" ht="25.5" hidden="1" x14ac:dyDescent="0.25">
      <c r="A20" s="178">
        <v>10</v>
      </c>
      <c r="B20" s="179" t="s">
        <v>133</v>
      </c>
      <c r="C20" s="6"/>
      <c r="D20" s="6">
        <v>0</v>
      </c>
      <c r="E20" s="8"/>
      <c r="F20" s="8"/>
    </row>
    <row r="21" spans="1:8" ht="25.5" x14ac:dyDescent="0.25">
      <c r="A21" s="178">
        <v>11</v>
      </c>
      <c r="B21" s="179" t="s">
        <v>134</v>
      </c>
      <c r="C21" s="6"/>
      <c r="D21" s="6">
        <v>85893</v>
      </c>
      <c r="E21" s="8">
        <v>50</v>
      </c>
      <c r="F21" s="8">
        <v>85843</v>
      </c>
      <c r="H21" s="27"/>
    </row>
    <row r="22" spans="1:8" hidden="1" x14ac:dyDescent="0.25">
      <c r="A22" s="178">
        <v>12</v>
      </c>
      <c r="B22" s="179" t="s">
        <v>135</v>
      </c>
      <c r="C22" s="6"/>
      <c r="D22" s="6">
        <v>0</v>
      </c>
      <c r="E22" s="8"/>
      <c r="F22" s="8">
        <v>0</v>
      </c>
      <c r="H22" s="27"/>
    </row>
    <row r="23" spans="1:8" hidden="1" x14ac:dyDescent="0.25">
      <c r="A23" s="178">
        <v>13</v>
      </c>
      <c r="B23" s="179" t="s">
        <v>136</v>
      </c>
      <c r="C23" s="6"/>
      <c r="D23" s="6">
        <v>0</v>
      </c>
      <c r="E23" s="8"/>
      <c r="F23" s="8">
        <v>0</v>
      </c>
      <c r="H23" s="27"/>
    </row>
    <row r="24" spans="1:8" x14ac:dyDescent="0.25">
      <c r="A24" s="178">
        <v>14</v>
      </c>
      <c r="B24" s="179" t="s">
        <v>137</v>
      </c>
      <c r="C24" s="6"/>
      <c r="D24" s="6">
        <v>9001</v>
      </c>
      <c r="E24" s="8">
        <v>14</v>
      </c>
      <c r="F24" s="8">
        <v>8987</v>
      </c>
      <c r="H24" s="27"/>
    </row>
    <row r="25" spans="1:8" x14ac:dyDescent="0.25">
      <c r="A25" s="178">
        <v>15</v>
      </c>
      <c r="B25" s="179" t="s">
        <v>138</v>
      </c>
      <c r="C25" s="6"/>
      <c r="D25" s="6">
        <v>4377</v>
      </c>
      <c r="E25" s="8">
        <v>4</v>
      </c>
      <c r="F25" s="8">
        <v>4373</v>
      </c>
      <c r="H25" s="27"/>
    </row>
    <row r="26" spans="1:8" x14ac:dyDescent="0.25">
      <c r="A26" s="178">
        <v>16</v>
      </c>
      <c r="B26" s="179" t="s">
        <v>139</v>
      </c>
      <c r="C26" s="6"/>
      <c r="D26" s="6">
        <v>6911</v>
      </c>
      <c r="E26" s="8">
        <v>9</v>
      </c>
      <c r="F26" s="8">
        <v>6902</v>
      </c>
      <c r="H26" s="27"/>
    </row>
    <row r="27" spans="1:8" x14ac:dyDescent="0.25">
      <c r="A27" s="178">
        <v>17</v>
      </c>
      <c r="B27" s="179" t="s">
        <v>140</v>
      </c>
      <c r="C27" s="6"/>
      <c r="D27" s="6">
        <v>6683</v>
      </c>
      <c r="E27" s="8">
        <v>18</v>
      </c>
      <c r="F27" s="8">
        <v>6665</v>
      </c>
      <c r="H27" s="27"/>
    </row>
    <row r="28" spans="1:8" ht="25.5" x14ac:dyDescent="0.25">
      <c r="A28" s="178">
        <v>18</v>
      </c>
      <c r="B28" s="179" t="s">
        <v>141</v>
      </c>
      <c r="C28" s="6"/>
      <c r="D28" s="6">
        <v>15475</v>
      </c>
      <c r="E28" s="8">
        <v>20</v>
      </c>
      <c r="F28" s="8">
        <v>15455</v>
      </c>
      <c r="H28" s="27"/>
    </row>
    <row r="29" spans="1:8" x14ac:dyDescent="0.25">
      <c r="A29" s="178">
        <v>19</v>
      </c>
      <c r="B29" s="179" t="s">
        <v>142</v>
      </c>
      <c r="C29" s="6"/>
      <c r="D29" s="6">
        <v>1826</v>
      </c>
      <c r="E29" s="8">
        <v>3</v>
      </c>
      <c r="F29" s="8">
        <v>1823</v>
      </c>
      <c r="H29" s="27"/>
    </row>
    <row r="30" spans="1:8" x14ac:dyDescent="0.25">
      <c r="A30" s="178">
        <v>20</v>
      </c>
      <c r="B30" s="179" t="s">
        <v>143</v>
      </c>
      <c r="C30" s="6"/>
      <c r="D30" s="6">
        <v>5072</v>
      </c>
      <c r="E30" s="8">
        <v>9</v>
      </c>
      <c r="F30" s="8">
        <v>5063</v>
      </c>
      <c r="H30" s="27"/>
    </row>
    <row r="31" spans="1:8" x14ac:dyDescent="0.25">
      <c r="A31" s="178">
        <v>21</v>
      </c>
      <c r="B31" s="179" t="s">
        <v>144</v>
      </c>
      <c r="C31" s="6"/>
      <c r="D31" s="6">
        <v>2270</v>
      </c>
      <c r="E31" s="8">
        <v>3</v>
      </c>
      <c r="F31" s="8">
        <v>2267</v>
      </c>
      <c r="H31" s="27"/>
    </row>
    <row r="32" spans="1:8" x14ac:dyDescent="0.25">
      <c r="A32" s="178">
        <v>22</v>
      </c>
      <c r="B32" s="179" t="s">
        <v>145</v>
      </c>
      <c r="C32" s="6"/>
      <c r="D32" s="6">
        <v>1639</v>
      </c>
      <c r="E32" s="8">
        <v>5</v>
      </c>
      <c r="F32" s="8">
        <v>1634</v>
      </c>
      <c r="H32" s="27"/>
    </row>
    <row r="33" spans="1:8" x14ac:dyDescent="0.25">
      <c r="A33" s="178">
        <v>23</v>
      </c>
      <c r="B33" s="179" t="s">
        <v>146</v>
      </c>
      <c r="C33" s="6"/>
      <c r="D33" s="6">
        <v>5475</v>
      </c>
      <c r="E33" s="8">
        <v>4</v>
      </c>
      <c r="F33" s="8">
        <v>5471</v>
      </c>
      <c r="H33" s="27"/>
    </row>
    <row r="34" spans="1:8" x14ac:dyDescent="0.25">
      <c r="A34" s="178">
        <v>24</v>
      </c>
      <c r="B34" s="179" t="s">
        <v>147</v>
      </c>
      <c r="C34" s="6"/>
      <c r="D34" s="6">
        <v>3812</v>
      </c>
      <c r="E34" s="8">
        <v>11</v>
      </c>
      <c r="F34" s="8">
        <v>3801</v>
      </c>
      <c r="H34" s="27"/>
    </row>
    <row r="35" spans="1:8" x14ac:dyDescent="0.25">
      <c r="A35" s="178">
        <v>25</v>
      </c>
      <c r="B35" s="179" t="s">
        <v>148</v>
      </c>
      <c r="C35" s="6"/>
      <c r="D35" s="6">
        <v>3630</v>
      </c>
      <c r="E35" s="8">
        <v>13</v>
      </c>
      <c r="F35" s="8">
        <v>3617</v>
      </c>
      <c r="H35" s="27"/>
    </row>
    <row r="36" spans="1:8" x14ac:dyDescent="0.25">
      <c r="A36" s="178">
        <v>26</v>
      </c>
      <c r="B36" s="179" t="s">
        <v>149</v>
      </c>
      <c r="C36" s="6"/>
      <c r="D36" s="6">
        <v>9232</v>
      </c>
      <c r="E36" s="8">
        <v>9</v>
      </c>
      <c r="F36" s="8">
        <v>9223</v>
      </c>
      <c r="H36" s="27"/>
    </row>
    <row r="37" spans="1:8" x14ac:dyDescent="0.25">
      <c r="A37" s="178">
        <v>27</v>
      </c>
      <c r="B37" s="179" t="s">
        <v>150</v>
      </c>
      <c r="C37" s="6"/>
      <c r="D37" s="6">
        <v>0</v>
      </c>
      <c r="E37" s="8"/>
      <c r="F37" s="8">
        <v>0</v>
      </c>
      <c r="H37" s="27"/>
    </row>
    <row r="38" spans="1:8" x14ac:dyDescent="0.25">
      <c r="A38" s="178">
        <v>28</v>
      </c>
      <c r="B38" s="179" t="s">
        <v>151</v>
      </c>
      <c r="C38" s="6"/>
      <c r="D38" s="6">
        <v>3346</v>
      </c>
      <c r="E38" s="8">
        <v>2</v>
      </c>
      <c r="F38" s="8">
        <v>3344</v>
      </c>
      <c r="H38" s="27"/>
    </row>
    <row r="39" spans="1:8" x14ac:dyDescent="0.25">
      <c r="A39" s="178">
        <v>29</v>
      </c>
      <c r="B39" s="179" t="s">
        <v>152</v>
      </c>
      <c r="C39" s="6"/>
      <c r="D39" s="6">
        <v>1607</v>
      </c>
      <c r="E39" s="8">
        <v>2</v>
      </c>
      <c r="F39" s="8">
        <v>1605</v>
      </c>
      <c r="H39" s="27"/>
    </row>
    <row r="40" spans="1:8" x14ac:dyDescent="0.25">
      <c r="A40" s="178">
        <v>30</v>
      </c>
      <c r="B40" s="179" t="s">
        <v>153</v>
      </c>
      <c r="C40" s="6"/>
      <c r="D40" s="6">
        <v>2757</v>
      </c>
      <c r="E40" s="8">
        <v>3</v>
      </c>
      <c r="F40" s="8">
        <v>2754</v>
      </c>
      <c r="H40" s="27"/>
    </row>
    <row r="41" spans="1:8" x14ac:dyDescent="0.25">
      <c r="A41" s="178">
        <v>31</v>
      </c>
      <c r="B41" s="179" t="s">
        <v>154</v>
      </c>
      <c r="C41" s="6"/>
      <c r="D41" s="6">
        <v>3847</v>
      </c>
      <c r="E41" s="8">
        <v>2</v>
      </c>
      <c r="F41" s="8">
        <v>3845</v>
      </c>
      <c r="H41" s="27"/>
    </row>
    <row r="42" spans="1:8" x14ac:dyDescent="0.25">
      <c r="A42" s="178">
        <v>32</v>
      </c>
      <c r="B42" s="179" t="s">
        <v>155</v>
      </c>
      <c r="C42" s="6"/>
      <c r="D42" s="6">
        <v>2144</v>
      </c>
      <c r="E42" s="8"/>
      <c r="F42" s="8">
        <v>2144</v>
      </c>
      <c r="H42" s="27"/>
    </row>
    <row r="43" spans="1:8" x14ac:dyDescent="0.25">
      <c r="A43" s="178">
        <v>33</v>
      </c>
      <c r="B43" s="179" t="s">
        <v>156</v>
      </c>
      <c r="C43" s="6"/>
      <c r="D43" s="6">
        <v>2934</v>
      </c>
      <c r="E43" s="8">
        <v>2</v>
      </c>
      <c r="F43" s="8">
        <v>2932</v>
      </c>
      <c r="H43" s="27"/>
    </row>
    <row r="44" spans="1:8" hidden="1" x14ac:dyDescent="0.25">
      <c r="A44" s="178">
        <v>34</v>
      </c>
      <c r="B44" s="179" t="s">
        <v>157</v>
      </c>
      <c r="C44" s="6"/>
      <c r="D44" s="6">
        <v>0</v>
      </c>
      <c r="E44" s="8"/>
      <c r="F44" s="8"/>
    </row>
    <row r="45" spans="1:8" hidden="1" x14ac:dyDescent="0.25">
      <c r="A45" s="178">
        <v>35</v>
      </c>
      <c r="B45" s="179" t="s">
        <v>158</v>
      </c>
      <c r="C45" s="6"/>
      <c r="D45" s="6">
        <v>0</v>
      </c>
      <c r="E45" s="8"/>
      <c r="F45" s="8"/>
    </row>
    <row r="46" spans="1:8" hidden="1" x14ac:dyDescent="0.25">
      <c r="A46" s="178">
        <v>36</v>
      </c>
      <c r="B46" s="179" t="s">
        <v>159</v>
      </c>
      <c r="C46" s="6"/>
      <c r="D46" s="6">
        <v>0</v>
      </c>
      <c r="E46" s="8"/>
      <c r="F46" s="8"/>
    </row>
    <row r="47" spans="1:8" hidden="1" x14ac:dyDescent="0.25">
      <c r="A47" s="178">
        <v>37</v>
      </c>
      <c r="B47" s="179" t="s">
        <v>160</v>
      </c>
      <c r="C47" s="6"/>
      <c r="D47" s="6">
        <v>0</v>
      </c>
      <c r="E47" s="8"/>
      <c r="F47" s="8"/>
    </row>
    <row r="48" spans="1:8" hidden="1" x14ac:dyDescent="0.25">
      <c r="A48" s="178">
        <v>38</v>
      </c>
      <c r="B48" s="179" t="s">
        <v>161</v>
      </c>
      <c r="C48" s="6"/>
      <c r="D48" s="6">
        <v>0</v>
      </c>
      <c r="E48" s="8"/>
      <c r="F48" s="8"/>
    </row>
    <row r="49" spans="1:6" hidden="1" x14ac:dyDescent="0.25">
      <c r="A49" s="178">
        <v>39</v>
      </c>
      <c r="B49" s="179" t="s">
        <v>162</v>
      </c>
      <c r="C49" s="6"/>
      <c r="D49" s="6">
        <v>0</v>
      </c>
      <c r="E49" s="8"/>
      <c r="F49" s="8"/>
    </row>
    <row r="50" spans="1:6" hidden="1" x14ac:dyDescent="0.25">
      <c r="A50" s="178">
        <v>40</v>
      </c>
      <c r="B50" s="179" t="s">
        <v>163</v>
      </c>
      <c r="C50" s="6"/>
      <c r="D50" s="6">
        <v>0</v>
      </c>
      <c r="E50" s="8"/>
      <c r="F50" s="8"/>
    </row>
    <row r="51" spans="1:6" hidden="1" x14ac:dyDescent="0.25">
      <c r="A51" s="178">
        <v>41</v>
      </c>
      <c r="B51" s="179" t="s">
        <v>164</v>
      </c>
      <c r="C51" s="6"/>
      <c r="D51" s="6">
        <v>0</v>
      </c>
      <c r="E51" s="8"/>
      <c r="F51" s="8"/>
    </row>
    <row r="52" spans="1:6" hidden="1" x14ac:dyDescent="0.25">
      <c r="A52" s="178">
        <v>42</v>
      </c>
      <c r="B52" s="179" t="s">
        <v>165</v>
      </c>
      <c r="C52" s="6"/>
      <c r="D52" s="6">
        <v>0</v>
      </c>
      <c r="E52" s="8"/>
      <c r="F52" s="8"/>
    </row>
    <row r="53" spans="1:6" hidden="1" x14ac:dyDescent="0.25">
      <c r="A53" s="178">
        <v>43</v>
      </c>
      <c r="B53" s="179" t="s">
        <v>166</v>
      </c>
      <c r="C53" s="6"/>
      <c r="D53" s="6">
        <v>0</v>
      </c>
      <c r="E53" s="8"/>
      <c r="F53" s="8"/>
    </row>
    <row r="54" spans="1:6" hidden="1" x14ac:dyDescent="0.25">
      <c r="A54" s="178">
        <v>44</v>
      </c>
      <c r="B54" s="179" t="s">
        <v>167</v>
      </c>
      <c r="C54" s="6"/>
      <c r="D54" s="6">
        <v>0</v>
      </c>
      <c r="E54" s="8"/>
      <c r="F54" s="8"/>
    </row>
    <row r="55" spans="1:6" hidden="1" x14ac:dyDescent="0.25">
      <c r="A55" s="180">
        <v>45</v>
      </c>
      <c r="B55" s="181" t="s">
        <v>209</v>
      </c>
      <c r="C55" s="6"/>
      <c r="D55" s="6">
        <v>0</v>
      </c>
      <c r="E55" s="8"/>
      <c r="F55" s="8"/>
    </row>
    <row r="56" spans="1:6" hidden="1" x14ac:dyDescent="0.25">
      <c r="A56" s="178">
        <v>46</v>
      </c>
      <c r="B56" s="179" t="s">
        <v>168</v>
      </c>
      <c r="C56" s="6"/>
      <c r="D56" s="6">
        <v>0</v>
      </c>
      <c r="E56" s="8"/>
      <c r="F56" s="8"/>
    </row>
    <row r="57" spans="1:6" hidden="1" x14ac:dyDescent="0.25">
      <c r="A57" s="178">
        <v>47</v>
      </c>
      <c r="B57" s="179" t="s">
        <v>169</v>
      </c>
      <c r="C57" s="6"/>
      <c r="D57" s="6">
        <v>0</v>
      </c>
      <c r="E57" s="8"/>
      <c r="F57" s="8"/>
    </row>
    <row r="58" spans="1:6" hidden="1" x14ac:dyDescent="0.25">
      <c r="A58" s="178">
        <v>48</v>
      </c>
      <c r="B58" s="179" t="s">
        <v>170</v>
      </c>
      <c r="C58" s="6"/>
      <c r="D58" s="6">
        <v>0</v>
      </c>
      <c r="E58" s="8"/>
      <c r="F58" s="8"/>
    </row>
    <row r="59" spans="1:6" hidden="1" x14ac:dyDescent="0.25">
      <c r="A59" s="178">
        <v>49</v>
      </c>
      <c r="B59" s="179" t="s">
        <v>171</v>
      </c>
      <c r="C59" s="6"/>
      <c r="D59" s="6">
        <v>0</v>
      </c>
      <c r="E59" s="8"/>
      <c r="F59" s="8"/>
    </row>
    <row r="60" spans="1:6" hidden="1" x14ac:dyDescent="0.25">
      <c r="A60" s="178">
        <v>50</v>
      </c>
      <c r="B60" s="179" t="s">
        <v>172</v>
      </c>
      <c r="C60" s="6"/>
      <c r="D60" s="6">
        <v>0</v>
      </c>
      <c r="E60" s="8"/>
      <c r="F60" s="8"/>
    </row>
    <row r="61" spans="1:6" hidden="1" x14ac:dyDescent="0.25">
      <c r="A61" s="178">
        <v>51</v>
      </c>
      <c r="B61" s="179" t="s">
        <v>173</v>
      </c>
      <c r="C61" s="6"/>
      <c r="D61" s="6">
        <v>0</v>
      </c>
      <c r="E61" s="8"/>
      <c r="F61" s="8"/>
    </row>
    <row r="62" spans="1:6" hidden="1" x14ac:dyDescent="0.25">
      <c r="A62" s="178">
        <v>52</v>
      </c>
      <c r="B62" s="179" t="s">
        <v>210</v>
      </c>
      <c r="C62" s="6"/>
      <c r="D62" s="6">
        <v>0</v>
      </c>
      <c r="E62" s="8"/>
      <c r="F62" s="8"/>
    </row>
    <row r="63" spans="1:6" hidden="1" x14ac:dyDescent="0.25">
      <c r="A63" s="178">
        <v>53</v>
      </c>
      <c r="B63" s="179" t="s">
        <v>174</v>
      </c>
      <c r="C63" s="6"/>
      <c r="D63" s="6">
        <v>0</v>
      </c>
      <c r="E63" s="8"/>
      <c r="F63" s="8"/>
    </row>
    <row r="64" spans="1:6" hidden="1" x14ac:dyDescent="0.25">
      <c r="A64" s="178">
        <v>54</v>
      </c>
      <c r="B64" s="179" t="s">
        <v>175</v>
      </c>
      <c r="C64" s="6"/>
      <c r="D64" s="6">
        <v>0</v>
      </c>
      <c r="E64" s="8"/>
      <c r="F64" s="8"/>
    </row>
    <row r="65" spans="1:6" hidden="1" x14ac:dyDescent="0.25">
      <c r="A65" s="178">
        <v>55</v>
      </c>
      <c r="B65" s="179" t="s">
        <v>176</v>
      </c>
      <c r="C65" s="6"/>
      <c r="D65" s="6">
        <v>0</v>
      </c>
      <c r="E65" s="8"/>
      <c r="F65" s="8"/>
    </row>
    <row r="66" spans="1:6" hidden="1" x14ac:dyDescent="0.25">
      <c r="A66" s="180">
        <v>56</v>
      </c>
      <c r="B66" s="181" t="s">
        <v>211</v>
      </c>
      <c r="C66" s="6"/>
      <c r="D66" s="6">
        <v>0</v>
      </c>
      <c r="E66" s="8"/>
      <c r="F66" s="8"/>
    </row>
    <row r="67" spans="1:6" hidden="1" x14ac:dyDescent="0.25">
      <c r="A67" s="178">
        <v>57</v>
      </c>
      <c r="B67" s="179" t="s">
        <v>177</v>
      </c>
      <c r="C67" s="6"/>
      <c r="D67" s="6">
        <v>0</v>
      </c>
      <c r="E67" s="8"/>
      <c r="F67" s="8"/>
    </row>
    <row r="68" spans="1:6" hidden="1" x14ac:dyDescent="0.25">
      <c r="A68" s="178">
        <v>58</v>
      </c>
      <c r="B68" s="179" t="s">
        <v>178</v>
      </c>
      <c r="C68" s="6"/>
      <c r="D68" s="6">
        <v>0</v>
      </c>
      <c r="E68" s="8"/>
      <c r="F68" s="8"/>
    </row>
    <row r="69" spans="1:6" hidden="1" x14ac:dyDescent="0.25">
      <c r="A69" s="178">
        <v>59</v>
      </c>
      <c r="B69" s="179" t="s">
        <v>179</v>
      </c>
      <c r="C69" s="6"/>
      <c r="D69" s="6">
        <v>0</v>
      </c>
      <c r="E69" s="8"/>
      <c r="F69" s="8"/>
    </row>
    <row r="70" spans="1:6" hidden="1" x14ac:dyDescent="0.25">
      <c r="A70" s="180">
        <v>60</v>
      </c>
      <c r="B70" s="181" t="s">
        <v>212</v>
      </c>
      <c r="C70" s="6"/>
      <c r="D70" s="6">
        <v>0</v>
      </c>
      <c r="E70" s="8"/>
      <c r="F70" s="8"/>
    </row>
    <row r="71" spans="1:6" hidden="1" x14ac:dyDescent="0.25">
      <c r="A71" s="178">
        <v>61</v>
      </c>
      <c r="B71" s="179" t="s">
        <v>180</v>
      </c>
      <c r="C71" s="6"/>
      <c r="D71" s="6">
        <v>0</v>
      </c>
      <c r="E71" s="8"/>
      <c r="F71" s="8"/>
    </row>
    <row r="72" spans="1:6" hidden="1" x14ac:dyDescent="0.25">
      <c r="A72" s="178">
        <v>62</v>
      </c>
      <c r="B72" s="179" t="s">
        <v>181</v>
      </c>
      <c r="C72" s="6"/>
      <c r="D72" s="6">
        <v>0</v>
      </c>
      <c r="E72" s="8"/>
      <c r="F72" s="8"/>
    </row>
    <row r="73" spans="1:6" ht="25.5" hidden="1" x14ac:dyDescent="0.25">
      <c r="A73" s="178">
        <v>63</v>
      </c>
      <c r="B73" s="179" t="s">
        <v>182</v>
      </c>
      <c r="C73" s="6"/>
      <c r="D73" s="6">
        <v>0</v>
      </c>
      <c r="E73" s="8"/>
      <c r="F73" s="8"/>
    </row>
    <row r="74" spans="1:6" hidden="1" x14ac:dyDescent="0.25">
      <c r="A74" s="178">
        <v>64</v>
      </c>
      <c r="B74" s="179" t="s">
        <v>213</v>
      </c>
      <c r="C74" s="6"/>
      <c r="D74" s="6">
        <v>0</v>
      </c>
      <c r="E74" s="8"/>
      <c r="F74" s="8"/>
    </row>
    <row r="75" spans="1:6" hidden="1" x14ac:dyDescent="0.25">
      <c r="A75" s="178">
        <v>65</v>
      </c>
      <c r="B75" s="179" t="s">
        <v>183</v>
      </c>
      <c r="C75" s="6"/>
      <c r="D75" s="6">
        <v>0</v>
      </c>
      <c r="E75" s="8"/>
      <c r="F75" s="8"/>
    </row>
    <row r="76" spans="1:6" hidden="1" x14ac:dyDescent="0.25">
      <c r="A76" s="178">
        <v>66</v>
      </c>
      <c r="B76" s="179" t="s">
        <v>184</v>
      </c>
      <c r="C76" s="6"/>
      <c r="D76" s="6">
        <v>0</v>
      </c>
      <c r="E76" s="8"/>
      <c r="F76" s="8"/>
    </row>
    <row r="77" spans="1:6" ht="38.25" hidden="1" x14ac:dyDescent="0.25">
      <c r="A77" s="178">
        <v>67</v>
      </c>
      <c r="B77" s="182" t="s">
        <v>214</v>
      </c>
      <c r="C77" s="6"/>
      <c r="D77" s="6">
        <v>0</v>
      </c>
      <c r="E77" s="8"/>
      <c r="F77" s="8"/>
    </row>
    <row r="78" spans="1:6" hidden="1" x14ac:dyDescent="0.25">
      <c r="A78" s="178">
        <v>68</v>
      </c>
      <c r="B78" s="179" t="s">
        <v>185</v>
      </c>
      <c r="C78" s="6"/>
      <c r="D78" s="6">
        <v>0</v>
      </c>
      <c r="E78" s="8"/>
      <c r="F78" s="8"/>
    </row>
    <row r="79" spans="1:6" hidden="1" x14ac:dyDescent="0.25">
      <c r="A79" s="178">
        <v>69</v>
      </c>
      <c r="B79" s="179" t="s">
        <v>215</v>
      </c>
      <c r="C79" s="6"/>
      <c r="D79" s="6">
        <v>0</v>
      </c>
      <c r="E79" s="8"/>
      <c r="F79" s="8"/>
    </row>
    <row r="80" spans="1:6" hidden="1" x14ac:dyDescent="0.25">
      <c r="A80" s="178">
        <v>70</v>
      </c>
      <c r="B80" s="179" t="s">
        <v>216</v>
      </c>
      <c r="C80" s="6"/>
      <c r="D80" s="6">
        <v>0</v>
      </c>
      <c r="E80" s="8"/>
      <c r="F80" s="8"/>
    </row>
    <row r="81" spans="1:6" hidden="1" x14ac:dyDescent="0.25">
      <c r="A81" s="178">
        <v>71</v>
      </c>
      <c r="B81" s="179" t="s">
        <v>217</v>
      </c>
      <c r="C81" s="6"/>
      <c r="D81" s="6">
        <v>0</v>
      </c>
      <c r="E81" s="8"/>
      <c r="F81" s="8"/>
    </row>
    <row r="82" spans="1:6" hidden="1" x14ac:dyDescent="0.25">
      <c r="A82" s="178">
        <v>72</v>
      </c>
      <c r="B82" s="179" t="s">
        <v>218</v>
      </c>
      <c r="C82" s="6"/>
      <c r="D82" s="6">
        <v>0</v>
      </c>
      <c r="E82" s="25"/>
      <c r="F82" s="8"/>
    </row>
    <row r="83" spans="1:6" hidden="1" x14ac:dyDescent="0.25">
      <c r="A83" s="7">
        <v>0</v>
      </c>
      <c r="B83" s="29">
        <v>0</v>
      </c>
      <c r="C83" s="6"/>
      <c r="D83" s="6">
        <v>0</v>
      </c>
      <c r="E83" s="25"/>
      <c r="F83" s="8"/>
    </row>
    <row r="84" spans="1:6" x14ac:dyDescent="0.25">
      <c r="A84" s="292" t="s">
        <v>3</v>
      </c>
      <c r="B84" s="293"/>
      <c r="C84" s="13">
        <v>0</v>
      </c>
      <c r="D84" s="13">
        <v>177931</v>
      </c>
      <c r="E84" s="13">
        <v>183</v>
      </c>
      <c r="F84" s="45">
        <v>177748</v>
      </c>
    </row>
    <row r="85" spans="1:6" x14ac:dyDescent="0.25">
      <c r="A85" s="287" t="s">
        <v>44</v>
      </c>
      <c r="B85" s="290"/>
      <c r="C85" s="32"/>
      <c r="D85" s="51">
        <v>3800</v>
      </c>
      <c r="E85" s="28"/>
      <c r="F85" s="46"/>
    </row>
    <row r="86" spans="1:6" s="20" customFormat="1" x14ac:dyDescent="0.25">
      <c r="A86" s="286" t="s">
        <v>39</v>
      </c>
      <c r="B86" s="287"/>
      <c r="C86" s="21"/>
      <c r="D86" s="52"/>
      <c r="E86" s="19"/>
      <c r="F86" s="19"/>
    </row>
    <row r="87" spans="1:6" x14ac:dyDescent="0.25">
      <c r="A87" s="288" t="s">
        <v>40</v>
      </c>
      <c r="B87" s="289"/>
      <c r="C87" s="18"/>
      <c r="D87" s="18">
        <v>181731</v>
      </c>
      <c r="E87" s="18"/>
      <c r="F87" s="47"/>
    </row>
    <row r="88" spans="1:6" x14ac:dyDescent="0.25">
      <c r="A88" s="285" t="s">
        <v>14</v>
      </c>
      <c r="B88" s="285"/>
      <c r="C88" s="14"/>
      <c r="D88" s="53">
        <v>0.28999936169533719</v>
      </c>
      <c r="E88" s="3"/>
      <c r="F88" s="3"/>
    </row>
    <row r="89" spans="1:6" x14ac:dyDescent="0.25">
      <c r="A89" s="285" t="s">
        <v>12</v>
      </c>
      <c r="B89" s="285"/>
      <c r="C89" s="14"/>
      <c r="D89" s="11">
        <v>0.28999999999999998</v>
      </c>
      <c r="E89" s="3"/>
      <c r="F89" s="3"/>
    </row>
    <row r="90" spans="1:6" ht="33.75" customHeight="1" thickBot="1" x14ac:dyDescent="0.3"/>
    <row r="91" spans="1:6" ht="20.25" thickBot="1" x14ac:dyDescent="0.4">
      <c r="B91" s="34" t="s">
        <v>38</v>
      </c>
      <c r="D91" s="38">
        <v>626660</v>
      </c>
    </row>
    <row r="92" spans="1:6" ht="20.25" thickBot="1" x14ac:dyDescent="0.4">
      <c r="B92" s="33" t="s">
        <v>45</v>
      </c>
      <c r="D92" s="35">
        <v>181731</v>
      </c>
    </row>
    <row r="93" spans="1:6" ht="20.25" thickBot="1" x14ac:dyDescent="0.4">
      <c r="B93" s="37" t="s">
        <v>46</v>
      </c>
      <c r="D93" s="36">
        <v>0</v>
      </c>
    </row>
  </sheetData>
  <customSheetViews>
    <customSheetView guid="{4499D588-D746-460C-B784-E74856D3B233}" scale="80" fitToPage="1" hiddenRows="1" hiddenColumns="1">
      <pane xSplit="2" ySplit="16" topLeftCell="D18" activePane="bottomRight" state="frozen"/>
      <selection pane="bottomRight" activeCell="D82" sqref="D82"/>
      <pageMargins left="0.19685039370078741" right="0.19685039370078741" top="0.19685039370078741" bottom="0.19685039370078741" header="0.31496062992125984" footer="0.31496062992125984"/>
      <pageSetup paperSize="9" scale="69" orientation="landscape" r:id="rId1"/>
    </customSheetView>
    <customSheetView guid="{6BD6499E-5662-4CC5-8D7A-C6B3594CACB9}" scale="80" fitToPage="1" hiddenRows="1">
      <pane xSplit="2" ySplit="17" topLeftCell="H23" activePane="bottomRight" state="frozen"/>
      <selection pane="bottomRight" sqref="A1:X86"/>
      <pageMargins left="0.19685039370078741" right="0.19685039370078741" top="0.19685039370078741" bottom="0.19685039370078741" header="0.31496062992125984" footer="0.31496062992125984"/>
      <pageSetup paperSize="8" scale="56" orientation="landscape" r:id="rId2"/>
    </customSheetView>
    <customSheetView guid="{D371F323-5F9A-4FCB-9857-B61E474A5B6C}" scale="80" fitToPage="1" hiddenRows="1">
      <pane xSplit="2" ySplit="17" topLeftCell="R19" activePane="bottomRight" state="frozen"/>
      <selection pane="bottomRight" activeCell="W30" sqref="W30"/>
      <pageMargins left="0.19685039370078741" right="0.19685039370078741" top="0.19685039370078741" bottom="0.19685039370078741" header="0.31496062992125984" footer="0.31496062992125984"/>
      <pageSetup paperSize="9" scale="69" orientation="landscape" r:id="rId3"/>
    </customSheetView>
    <customSheetView guid="{21302629-31F7-479C-9F89-233C9BDD4748}" scale="70">
      <pane xSplit="2" ySplit="7" topLeftCell="C8" activePane="bottomRight" state="frozen"/>
      <selection pane="bottomRight" activeCell="C8" sqref="C8"/>
      <pageMargins left="0.7" right="0.7" top="0.75" bottom="0.75" header="0.3" footer="0.3"/>
    </customSheetView>
    <customSheetView guid="{DCE23167-388D-43BA-BB55-D0AE14905B15}" scale="80" showPageBreaks="1" fitToPage="1" hiddenColumns="1" view="pageBreakPreview">
      <pane xSplit="6" ySplit="7" topLeftCell="H8" activePane="bottomRight" state="frozen"/>
      <selection pane="bottomRight" activeCell="AF7" sqref="AF7"/>
      <pageMargins left="0.11811023622047245" right="0.11811023622047245" top="0.15748031496062992" bottom="0.15748031496062992" header="0.31496062992125984" footer="0.31496062992125984"/>
      <pageSetup paperSize="8" scale="51" orientation="landscape" r:id="rId4"/>
    </customSheetView>
    <customSheetView guid="{FDEAECBE-33AC-40ED-8C2A-9D7FD7B54355}" scale="80" fitToPage="1" hiddenColumns="1">
      <pane xSplit="13" ySplit="7" topLeftCell="O9" activePane="bottomRight" state="frozen"/>
      <selection pane="bottomRight" activeCell="B40" sqref="B39:B40"/>
      <pageMargins left="0.19685039370078741" right="0.19685039370078741" top="0.19685039370078741" bottom="0.19685039370078741" header="0.31496062992125984" footer="0.31496062992125984"/>
      <pageSetup paperSize="8" scale="39" orientation="landscape" r:id="rId5"/>
    </customSheetView>
  </customSheetViews>
  <mergeCells count="13">
    <mergeCell ref="A4:B10"/>
    <mergeCell ref="A88:B88"/>
    <mergeCell ref="A89:B89"/>
    <mergeCell ref="A84:B84"/>
    <mergeCell ref="A86:B86"/>
    <mergeCell ref="A87:B87"/>
    <mergeCell ref="A85:B85"/>
    <mergeCell ref="D6:F6"/>
    <mergeCell ref="F7:F10"/>
    <mergeCell ref="E7:E10"/>
    <mergeCell ref="C4:F4"/>
    <mergeCell ref="D7:D10"/>
    <mergeCell ref="C5:C10"/>
  </mergeCells>
  <pageMargins left="0.19685039370078741" right="0.19685039370078741" top="0.19685039370078741" bottom="0.19685039370078741" header="0.31496062992125984" footer="0.31496062992125984"/>
  <pageSetup paperSize="9" scale="63" fitToWidth="2" orientation="landscape" r:id="rId6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9FF99"/>
    <pageSetUpPr fitToPage="1"/>
  </sheetPr>
  <dimension ref="A1:Q93"/>
  <sheetViews>
    <sheetView tabSelected="1" view="pageBreakPreview" zoomScale="80" zoomScaleNormal="90" zoomScaleSheetLayoutView="80" workbookViewId="0">
      <pane xSplit="2" ySplit="10" topLeftCell="C11" activePane="bottomRight" state="frozen"/>
      <selection activeCell="P19" sqref="P19"/>
      <selection pane="topRight" activeCell="P19" sqref="P19"/>
      <selection pane="bottomLeft" activeCell="P19" sqref="P19"/>
      <selection pane="bottomRight" activeCell="D3" sqref="D3"/>
    </sheetView>
  </sheetViews>
  <sheetFormatPr defaultRowHeight="15" x14ac:dyDescent="0.25"/>
  <cols>
    <col min="1" max="1" width="3.28515625" style="1" customWidth="1"/>
    <col min="2" max="2" width="45.5703125" style="1" customWidth="1"/>
    <col min="3" max="3" width="20" style="1" customWidth="1"/>
    <col min="4" max="4" width="24.7109375" style="1" customWidth="1"/>
    <col min="5" max="5" width="18.28515625" style="1" customWidth="1"/>
    <col min="6" max="6" width="22" style="1" customWidth="1"/>
    <col min="7" max="7" width="27" style="1" customWidth="1"/>
    <col min="8" max="8" width="21.5703125" style="1" customWidth="1"/>
    <col min="9" max="9" width="26.28515625" style="1" customWidth="1"/>
    <col min="10" max="10" width="31" style="1" customWidth="1"/>
    <col min="11" max="11" width="22.140625" style="1" customWidth="1"/>
    <col min="12" max="12" width="17.140625" style="1" customWidth="1"/>
    <col min="13" max="13" width="18.7109375" style="1" customWidth="1"/>
    <col min="14" max="14" width="23.85546875" style="1" customWidth="1"/>
    <col min="15" max="15" width="18.42578125" style="1" customWidth="1"/>
    <col min="16" max="16" width="20.85546875" style="1" customWidth="1"/>
    <col min="17" max="17" width="18.85546875" style="1" customWidth="1"/>
    <col min="18" max="16384" width="9.140625" style="1"/>
  </cols>
  <sheetData>
    <row r="1" spans="1:17" x14ac:dyDescent="0.25">
      <c r="B1" s="375" t="s">
        <v>267</v>
      </c>
    </row>
    <row r="2" spans="1:17" x14ac:dyDescent="0.25">
      <c r="B2" s="376" t="s">
        <v>268</v>
      </c>
    </row>
    <row r="3" spans="1:17" x14ac:dyDescent="0.25">
      <c r="B3" s="377" t="s">
        <v>269</v>
      </c>
    </row>
    <row r="4" spans="1:17" s="4" customFormat="1" ht="15" customHeight="1" x14ac:dyDescent="0.25">
      <c r="A4" s="291" t="s">
        <v>0</v>
      </c>
      <c r="B4" s="291"/>
      <c r="C4" s="326" t="s">
        <v>29</v>
      </c>
      <c r="D4" s="326" t="s">
        <v>30</v>
      </c>
      <c r="E4" s="326" t="s">
        <v>43</v>
      </c>
      <c r="F4" s="326" t="s">
        <v>31</v>
      </c>
      <c r="G4" s="326" t="s">
        <v>193</v>
      </c>
      <c r="H4" s="326" t="s">
        <v>32</v>
      </c>
      <c r="I4" s="326" t="s">
        <v>33</v>
      </c>
      <c r="J4" s="326" t="s">
        <v>34</v>
      </c>
      <c r="K4" s="326" t="s">
        <v>35</v>
      </c>
      <c r="L4" s="326" t="s">
        <v>36</v>
      </c>
      <c r="M4" s="326" t="s">
        <v>50</v>
      </c>
      <c r="N4" s="326" t="s">
        <v>186</v>
      </c>
      <c r="O4" s="326" t="s">
        <v>42</v>
      </c>
      <c r="P4" s="326" t="s">
        <v>187</v>
      </c>
      <c r="Q4" s="326" t="s">
        <v>188</v>
      </c>
    </row>
    <row r="5" spans="1:17" s="4" customFormat="1" ht="42" customHeight="1" x14ac:dyDescent="0.25">
      <c r="A5" s="291"/>
      <c r="B5" s="291"/>
      <c r="C5" s="327"/>
      <c r="D5" s="327"/>
      <c r="E5" s="327"/>
      <c r="F5" s="327"/>
      <c r="G5" s="327"/>
      <c r="H5" s="327"/>
      <c r="I5" s="327"/>
      <c r="J5" s="327"/>
      <c r="K5" s="327"/>
      <c r="L5" s="327"/>
      <c r="M5" s="327"/>
      <c r="N5" s="327"/>
      <c r="O5" s="327"/>
      <c r="P5" s="327"/>
      <c r="Q5" s="327"/>
    </row>
    <row r="6" spans="1:17" x14ac:dyDescent="0.25">
      <c r="A6" s="291"/>
      <c r="B6" s="291"/>
      <c r="C6" s="229" t="s">
        <v>207</v>
      </c>
      <c r="D6" s="229" t="s">
        <v>207</v>
      </c>
      <c r="E6" s="226" t="s">
        <v>207</v>
      </c>
      <c r="F6" s="229" t="s">
        <v>207</v>
      </c>
      <c r="G6" s="226" t="s">
        <v>207</v>
      </c>
      <c r="H6" s="229" t="s">
        <v>207</v>
      </c>
      <c r="I6" s="229" t="s">
        <v>207</v>
      </c>
      <c r="J6" s="229" t="s">
        <v>207</v>
      </c>
      <c r="K6" s="229" t="s">
        <v>207</v>
      </c>
      <c r="L6" s="229" t="s">
        <v>207</v>
      </c>
      <c r="M6" s="229" t="s">
        <v>207</v>
      </c>
      <c r="N6" s="229" t="s">
        <v>207</v>
      </c>
      <c r="O6" s="229" t="s">
        <v>207</v>
      </c>
      <c r="P6" s="229" t="s">
        <v>207</v>
      </c>
      <c r="Q6" s="229" t="s">
        <v>207</v>
      </c>
    </row>
    <row r="7" spans="1:17" ht="15" customHeight="1" x14ac:dyDescent="0.25">
      <c r="A7" s="291"/>
      <c r="B7" s="291"/>
      <c r="C7" s="295" t="s">
        <v>219</v>
      </c>
      <c r="D7" s="323" t="s">
        <v>219</v>
      </c>
      <c r="E7" s="323" t="s">
        <v>219</v>
      </c>
      <c r="F7" s="323" t="s">
        <v>219</v>
      </c>
      <c r="G7" s="323" t="s">
        <v>219</v>
      </c>
      <c r="H7" s="323" t="s">
        <v>219</v>
      </c>
      <c r="I7" s="323" t="s">
        <v>219</v>
      </c>
      <c r="J7" s="323" t="s">
        <v>219</v>
      </c>
      <c r="K7" s="323" t="s">
        <v>219</v>
      </c>
      <c r="L7" s="323" t="s">
        <v>219</v>
      </c>
      <c r="M7" s="323" t="s">
        <v>219</v>
      </c>
      <c r="N7" s="323" t="s">
        <v>219</v>
      </c>
      <c r="O7" s="323" t="s">
        <v>219</v>
      </c>
      <c r="P7" s="323" t="s">
        <v>219</v>
      </c>
      <c r="Q7" s="323" t="s">
        <v>219</v>
      </c>
    </row>
    <row r="8" spans="1:17" ht="15" customHeight="1" x14ac:dyDescent="0.25">
      <c r="A8" s="291"/>
      <c r="B8" s="291"/>
      <c r="C8" s="295"/>
      <c r="D8" s="323"/>
      <c r="E8" s="323"/>
      <c r="F8" s="323"/>
      <c r="G8" s="323"/>
      <c r="H8" s="323"/>
      <c r="I8" s="323"/>
      <c r="J8" s="323"/>
      <c r="K8" s="323"/>
      <c r="L8" s="323"/>
      <c r="M8" s="323"/>
      <c r="N8" s="323"/>
      <c r="O8" s="323"/>
      <c r="P8" s="323"/>
      <c r="Q8" s="323"/>
    </row>
    <row r="9" spans="1:17" ht="15" customHeight="1" x14ac:dyDescent="0.25">
      <c r="A9" s="291"/>
      <c r="B9" s="291"/>
      <c r="C9" s="295"/>
      <c r="D9" s="323"/>
      <c r="E9" s="323"/>
      <c r="F9" s="323"/>
      <c r="G9" s="323"/>
      <c r="H9" s="323"/>
      <c r="I9" s="323"/>
      <c r="J9" s="323"/>
      <c r="K9" s="323"/>
      <c r="L9" s="323"/>
      <c r="M9" s="323"/>
      <c r="N9" s="323"/>
      <c r="O9" s="323"/>
      <c r="P9" s="323"/>
      <c r="Q9" s="323"/>
    </row>
    <row r="10" spans="1:17" ht="21.75" customHeight="1" x14ac:dyDescent="0.25">
      <c r="A10" s="291"/>
      <c r="B10" s="291"/>
      <c r="C10" s="295"/>
      <c r="D10" s="323"/>
      <c r="E10" s="323"/>
      <c r="F10" s="323"/>
      <c r="G10" s="323"/>
      <c r="H10" s="323"/>
      <c r="I10" s="323"/>
      <c r="J10" s="323"/>
      <c r="K10" s="323"/>
      <c r="L10" s="323"/>
      <c r="M10" s="323"/>
      <c r="N10" s="323"/>
      <c r="O10" s="323"/>
      <c r="P10" s="323"/>
      <c r="Q10" s="323"/>
    </row>
    <row r="11" spans="1:17" ht="25.5" x14ac:dyDescent="0.25">
      <c r="A11" s="178">
        <v>1</v>
      </c>
      <c r="B11" s="179" t="s">
        <v>125</v>
      </c>
      <c r="C11" s="183"/>
      <c r="D11" s="183"/>
      <c r="E11" s="183">
        <v>1242</v>
      </c>
      <c r="F11" s="183">
        <v>135</v>
      </c>
      <c r="G11" s="183">
        <v>370</v>
      </c>
      <c r="H11" s="183">
        <v>103</v>
      </c>
      <c r="I11" s="183">
        <v>158</v>
      </c>
      <c r="J11" s="183"/>
      <c r="K11" s="183">
        <v>1200</v>
      </c>
      <c r="L11" s="183">
        <v>800</v>
      </c>
      <c r="M11" s="183"/>
      <c r="N11" s="183"/>
      <c r="O11" s="183">
        <v>486</v>
      </c>
      <c r="P11" s="183"/>
      <c r="Q11" s="183"/>
    </row>
    <row r="12" spans="1:17" x14ac:dyDescent="0.25">
      <c r="A12" s="178">
        <v>2</v>
      </c>
      <c r="B12" s="179" t="s">
        <v>126</v>
      </c>
      <c r="C12" s="183"/>
      <c r="D12" s="183"/>
      <c r="E12" s="183">
        <v>730</v>
      </c>
      <c r="F12" s="183"/>
      <c r="G12" s="183"/>
      <c r="H12" s="183"/>
      <c r="I12" s="183">
        <v>100</v>
      </c>
      <c r="J12" s="183"/>
      <c r="K12" s="183"/>
      <c r="L12" s="183"/>
      <c r="M12" s="183"/>
      <c r="N12" s="183"/>
      <c r="O12" s="183">
        <v>117</v>
      </c>
      <c r="P12" s="183"/>
      <c r="Q12" s="183"/>
    </row>
    <row r="13" spans="1:17" ht="25.5" x14ac:dyDescent="0.25">
      <c r="A13" s="178">
        <v>3</v>
      </c>
      <c r="B13" s="179" t="s">
        <v>127</v>
      </c>
      <c r="C13" s="183"/>
      <c r="D13" s="183"/>
      <c r="E13" s="183">
        <v>3648</v>
      </c>
      <c r="F13" s="183"/>
      <c r="G13" s="183"/>
      <c r="H13" s="183"/>
      <c r="I13" s="183"/>
      <c r="J13" s="183"/>
      <c r="K13" s="183"/>
      <c r="L13" s="183"/>
      <c r="M13" s="183"/>
      <c r="N13" s="183"/>
      <c r="O13" s="183">
        <v>0</v>
      </c>
      <c r="P13" s="183"/>
      <c r="Q13" s="183"/>
    </row>
    <row r="14" spans="1:17" ht="25.5" x14ac:dyDescent="0.25">
      <c r="A14" s="178">
        <v>4</v>
      </c>
      <c r="B14" s="179" t="s">
        <v>208</v>
      </c>
      <c r="C14" s="183"/>
      <c r="D14" s="183"/>
      <c r="E14" s="183">
        <v>2035</v>
      </c>
      <c r="F14" s="183">
        <v>1730</v>
      </c>
      <c r="G14" s="183">
        <v>100</v>
      </c>
      <c r="H14" s="183">
        <v>7050</v>
      </c>
      <c r="I14" s="183">
        <v>2150</v>
      </c>
      <c r="J14" s="183"/>
      <c r="K14" s="183"/>
      <c r="L14" s="183"/>
      <c r="M14" s="183"/>
      <c r="N14" s="183">
        <v>6000</v>
      </c>
      <c r="O14" s="183">
        <v>3083</v>
      </c>
      <c r="P14" s="183"/>
      <c r="Q14" s="183"/>
    </row>
    <row r="15" spans="1:17" ht="30" customHeight="1" x14ac:dyDescent="0.25">
      <c r="A15" s="178">
        <v>5</v>
      </c>
      <c r="B15" s="179" t="s">
        <v>128</v>
      </c>
      <c r="C15" s="183"/>
      <c r="D15" s="183"/>
      <c r="E15" s="183">
        <v>0</v>
      </c>
      <c r="F15" s="183"/>
      <c r="G15" s="183"/>
      <c r="H15" s="183"/>
      <c r="I15" s="183"/>
      <c r="J15" s="183"/>
      <c r="K15" s="183"/>
      <c r="L15" s="183"/>
      <c r="M15" s="183"/>
      <c r="N15" s="183"/>
      <c r="O15" s="183">
        <v>0</v>
      </c>
      <c r="P15" s="183"/>
      <c r="Q15" s="183"/>
    </row>
    <row r="16" spans="1:17" ht="25.5" x14ac:dyDescent="0.25">
      <c r="A16" s="178">
        <v>6</v>
      </c>
      <c r="B16" s="179" t="s">
        <v>129</v>
      </c>
      <c r="C16" s="183"/>
      <c r="D16" s="183"/>
      <c r="E16" s="183">
        <v>0</v>
      </c>
      <c r="F16" s="183"/>
      <c r="G16" s="183"/>
      <c r="H16" s="183"/>
      <c r="I16" s="183"/>
      <c r="J16" s="183"/>
      <c r="K16" s="183"/>
      <c r="L16" s="183"/>
      <c r="M16" s="183"/>
      <c r="N16" s="183"/>
      <c r="O16" s="183">
        <v>0</v>
      </c>
      <c r="P16" s="183"/>
      <c r="Q16" s="183"/>
    </row>
    <row r="17" spans="1:17" ht="38.25" x14ac:dyDescent="0.25">
      <c r="A17" s="178">
        <v>7</v>
      </c>
      <c r="B17" s="179" t="s">
        <v>130</v>
      </c>
      <c r="C17" s="183"/>
      <c r="D17" s="183"/>
      <c r="E17" s="183">
        <v>0</v>
      </c>
      <c r="F17" s="183"/>
      <c r="G17" s="183"/>
      <c r="H17" s="183"/>
      <c r="I17" s="183"/>
      <c r="J17" s="183">
        <v>1000</v>
      </c>
      <c r="K17" s="183"/>
      <c r="L17" s="183"/>
      <c r="M17" s="183"/>
      <c r="N17" s="183"/>
      <c r="O17" s="183">
        <v>0</v>
      </c>
      <c r="P17" s="183"/>
      <c r="Q17" s="183"/>
    </row>
    <row r="18" spans="1:17" x14ac:dyDescent="0.25">
      <c r="A18" s="178">
        <v>8</v>
      </c>
      <c r="B18" s="179" t="s">
        <v>131</v>
      </c>
      <c r="C18" s="183"/>
      <c r="D18" s="183"/>
      <c r="E18" s="183">
        <v>23978</v>
      </c>
      <c r="F18" s="183"/>
      <c r="G18" s="183"/>
      <c r="H18" s="183">
        <v>500</v>
      </c>
      <c r="I18" s="183">
        <v>6200</v>
      </c>
      <c r="J18" s="183"/>
      <c r="K18" s="183"/>
      <c r="L18" s="183"/>
      <c r="M18" s="183">
        <v>171439</v>
      </c>
      <c r="N18" s="183">
        <v>1878</v>
      </c>
      <c r="O18" s="183">
        <v>4486</v>
      </c>
      <c r="P18" s="183"/>
      <c r="Q18" s="183"/>
    </row>
    <row r="19" spans="1:17" x14ac:dyDescent="0.25">
      <c r="A19" s="178">
        <v>9</v>
      </c>
      <c r="B19" s="179" t="s">
        <v>132</v>
      </c>
      <c r="C19" s="8">
        <v>7015</v>
      </c>
      <c r="D19" s="8">
        <v>8000</v>
      </c>
      <c r="E19" s="183">
        <v>0</v>
      </c>
      <c r="F19" s="183"/>
      <c r="G19" s="183"/>
      <c r="H19" s="183"/>
      <c r="I19" s="183"/>
      <c r="J19" s="183"/>
      <c r="K19" s="183"/>
      <c r="L19" s="183"/>
      <c r="M19" s="183"/>
      <c r="N19" s="183"/>
      <c r="O19" s="183">
        <v>0</v>
      </c>
      <c r="P19" s="183"/>
      <c r="Q19" s="183"/>
    </row>
    <row r="20" spans="1:17" ht="25.5" x14ac:dyDescent="0.25">
      <c r="A20" s="178">
        <v>10</v>
      </c>
      <c r="B20" s="179" t="s">
        <v>133</v>
      </c>
      <c r="C20" s="183"/>
      <c r="D20" s="183"/>
      <c r="E20" s="183">
        <v>0</v>
      </c>
      <c r="F20" s="183"/>
      <c r="G20" s="183"/>
      <c r="H20" s="183"/>
      <c r="I20" s="183"/>
      <c r="J20" s="183"/>
      <c r="K20" s="183"/>
      <c r="L20" s="183"/>
      <c r="M20" s="183"/>
      <c r="N20" s="183"/>
      <c r="O20" s="183">
        <v>0</v>
      </c>
      <c r="P20" s="183"/>
      <c r="Q20" s="183"/>
    </row>
    <row r="21" spans="1:17" ht="45" customHeight="1" x14ac:dyDescent="0.25">
      <c r="A21" s="178">
        <v>11</v>
      </c>
      <c r="B21" s="179" t="s">
        <v>134</v>
      </c>
      <c r="C21" s="183"/>
      <c r="D21" s="183"/>
      <c r="E21" s="183">
        <v>0</v>
      </c>
      <c r="F21" s="183"/>
      <c r="G21" s="183"/>
      <c r="H21" s="183"/>
      <c r="I21" s="183"/>
      <c r="J21" s="183"/>
      <c r="K21" s="183"/>
      <c r="L21" s="183"/>
      <c r="M21" s="183"/>
      <c r="N21" s="183"/>
      <c r="O21" s="183">
        <v>0</v>
      </c>
      <c r="P21" s="183"/>
      <c r="Q21" s="183"/>
    </row>
    <row r="22" spans="1:17" ht="25.5" x14ac:dyDescent="0.25">
      <c r="A22" s="178">
        <v>12</v>
      </c>
      <c r="B22" s="179" t="s">
        <v>135</v>
      </c>
      <c r="C22" s="183"/>
      <c r="D22" s="183"/>
      <c r="E22" s="183">
        <v>4482</v>
      </c>
      <c r="F22" s="183"/>
      <c r="G22" s="183"/>
      <c r="H22" s="183">
        <v>50</v>
      </c>
      <c r="I22" s="183">
        <v>2300</v>
      </c>
      <c r="J22" s="183"/>
      <c r="K22" s="183"/>
      <c r="L22" s="183"/>
      <c r="M22" s="183"/>
      <c r="N22" s="183"/>
      <c r="O22" s="183">
        <v>1117</v>
      </c>
      <c r="P22" s="183"/>
      <c r="Q22" s="183"/>
    </row>
    <row r="23" spans="1:17" ht="25.5" x14ac:dyDescent="0.25">
      <c r="A23" s="178">
        <v>13</v>
      </c>
      <c r="B23" s="179" t="s">
        <v>136</v>
      </c>
      <c r="C23" s="183"/>
      <c r="D23" s="183"/>
      <c r="E23" s="183">
        <v>1345</v>
      </c>
      <c r="F23" s="183"/>
      <c r="G23" s="183"/>
      <c r="H23" s="183"/>
      <c r="I23" s="183">
        <v>50</v>
      </c>
      <c r="J23" s="183"/>
      <c r="K23" s="183"/>
      <c r="L23" s="183"/>
      <c r="M23" s="183"/>
      <c r="N23" s="183"/>
      <c r="O23" s="183">
        <v>1284</v>
      </c>
      <c r="P23" s="183"/>
      <c r="Q23" s="183"/>
    </row>
    <row r="24" spans="1:17" x14ac:dyDescent="0.25">
      <c r="A24" s="178">
        <v>14</v>
      </c>
      <c r="B24" s="179" t="s">
        <v>137</v>
      </c>
      <c r="C24" s="183"/>
      <c r="D24" s="183"/>
      <c r="E24" s="183">
        <v>2085</v>
      </c>
      <c r="F24" s="183"/>
      <c r="G24" s="183"/>
      <c r="H24" s="183"/>
      <c r="I24" s="183"/>
      <c r="J24" s="183"/>
      <c r="K24" s="183"/>
      <c r="L24" s="183"/>
      <c r="M24" s="183"/>
      <c r="N24" s="183"/>
      <c r="O24" s="183">
        <v>874</v>
      </c>
      <c r="P24" s="183"/>
      <c r="Q24" s="183"/>
    </row>
    <row r="25" spans="1:17" x14ac:dyDescent="0.25">
      <c r="A25" s="178">
        <v>15</v>
      </c>
      <c r="B25" s="179" t="s">
        <v>138</v>
      </c>
      <c r="C25" s="183"/>
      <c r="D25" s="183"/>
      <c r="E25" s="183">
        <v>1115</v>
      </c>
      <c r="F25" s="183"/>
      <c r="G25" s="183"/>
      <c r="H25" s="183"/>
      <c r="I25" s="183"/>
      <c r="J25" s="183"/>
      <c r="K25" s="183"/>
      <c r="L25" s="183"/>
      <c r="M25" s="183"/>
      <c r="N25" s="183"/>
      <c r="O25" s="183">
        <v>680</v>
      </c>
      <c r="P25" s="183"/>
      <c r="Q25" s="183"/>
    </row>
    <row r="26" spans="1:17" x14ac:dyDescent="0.25">
      <c r="A26" s="178">
        <v>16</v>
      </c>
      <c r="B26" s="179" t="s">
        <v>139</v>
      </c>
      <c r="C26" s="183"/>
      <c r="D26" s="183"/>
      <c r="E26" s="183">
        <v>1042</v>
      </c>
      <c r="F26" s="183"/>
      <c r="G26" s="183"/>
      <c r="H26" s="183">
        <v>30</v>
      </c>
      <c r="I26" s="183">
        <v>855</v>
      </c>
      <c r="J26" s="183"/>
      <c r="K26" s="183"/>
      <c r="L26" s="183"/>
      <c r="M26" s="183"/>
      <c r="N26" s="183"/>
      <c r="O26" s="183">
        <v>1360</v>
      </c>
      <c r="P26" s="183"/>
      <c r="Q26" s="183"/>
    </row>
    <row r="27" spans="1:17" x14ac:dyDescent="0.25">
      <c r="A27" s="178">
        <v>17</v>
      </c>
      <c r="B27" s="179" t="s">
        <v>140</v>
      </c>
      <c r="C27" s="183"/>
      <c r="D27" s="183"/>
      <c r="E27" s="183">
        <v>625</v>
      </c>
      <c r="F27" s="183"/>
      <c r="G27" s="183"/>
      <c r="H27" s="183"/>
      <c r="I27" s="183"/>
      <c r="J27" s="183"/>
      <c r="K27" s="183"/>
      <c r="L27" s="183"/>
      <c r="M27" s="183"/>
      <c r="N27" s="183"/>
      <c r="O27" s="183">
        <v>243</v>
      </c>
      <c r="P27" s="183"/>
      <c r="Q27" s="183"/>
    </row>
    <row r="28" spans="1:17" ht="25.5" x14ac:dyDescent="0.25">
      <c r="A28" s="178">
        <v>18</v>
      </c>
      <c r="B28" s="179" t="s">
        <v>141</v>
      </c>
      <c r="C28" s="183"/>
      <c r="D28" s="183"/>
      <c r="E28" s="183">
        <v>3031</v>
      </c>
      <c r="F28" s="183"/>
      <c r="G28" s="183"/>
      <c r="H28" s="183">
        <v>200</v>
      </c>
      <c r="I28" s="183">
        <v>500</v>
      </c>
      <c r="J28" s="183"/>
      <c r="K28" s="183"/>
      <c r="L28" s="183"/>
      <c r="M28" s="183"/>
      <c r="N28" s="183"/>
      <c r="O28" s="183">
        <v>1725</v>
      </c>
      <c r="P28" s="183"/>
      <c r="Q28" s="183"/>
    </row>
    <row r="29" spans="1:17" ht="25.5" x14ac:dyDescent="0.25">
      <c r="A29" s="178">
        <v>19</v>
      </c>
      <c r="B29" s="179" t="s">
        <v>142</v>
      </c>
      <c r="C29" s="183"/>
      <c r="D29" s="183"/>
      <c r="E29" s="183">
        <v>0</v>
      </c>
      <c r="F29" s="183"/>
      <c r="G29" s="183"/>
      <c r="H29" s="183"/>
      <c r="I29" s="183"/>
      <c r="J29" s="183"/>
      <c r="K29" s="183"/>
      <c r="L29" s="183"/>
      <c r="M29" s="183"/>
      <c r="N29" s="183"/>
      <c r="O29" s="183">
        <v>0</v>
      </c>
      <c r="P29" s="183"/>
      <c r="Q29" s="183"/>
    </row>
    <row r="30" spans="1:17" x14ac:dyDescent="0.25">
      <c r="A30" s="178">
        <v>20</v>
      </c>
      <c r="B30" s="179" t="s">
        <v>143</v>
      </c>
      <c r="C30" s="183"/>
      <c r="D30" s="183"/>
      <c r="E30" s="183">
        <v>1042</v>
      </c>
      <c r="F30" s="183"/>
      <c r="G30" s="183"/>
      <c r="H30" s="183"/>
      <c r="I30" s="183"/>
      <c r="J30" s="183"/>
      <c r="K30" s="183"/>
      <c r="L30" s="183"/>
      <c r="M30" s="183"/>
      <c r="N30" s="183"/>
      <c r="O30" s="183">
        <v>486</v>
      </c>
      <c r="P30" s="183"/>
      <c r="Q30" s="183"/>
    </row>
    <row r="31" spans="1:17" x14ac:dyDescent="0.25">
      <c r="A31" s="178">
        <v>21</v>
      </c>
      <c r="B31" s="179" t="s">
        <v>144</v>
      </c>
      <c r="C31" s="183"/>
      <c r="D31" s="183"/>
      <c r="E31" s="183">
        <v>0</v>
      </c>
      <c r="F31" s="183"/>
      <c r="G31" s="183"/>
      <c r="H31" s="183"/>
      <c r="I31" s="183"/>
      <c r="J31" s="183"/>
      <c r="K31" s="183"/>
      <c r="L31" s="183"/>
      <c r="M31" s="183"/>
      <c r="N31" s="183"/>
      <c r="O31" s="183">
        <v>0</v>
      </c>
      <c r="P31" s="183"/>
      <c r="Q31" s="183"/>
    </row>
    <row r="32" spans="1:17" x14ac:dyDescent="0.25">
      <c r="A32" s="178">
        <v>22</v>
      </c>
      <c r="B32" s="179" t="s">
        <v>145</v>
      </c>
      <c r="C32" s="183"/>
      <c r="D32" s="183"/>
      <c r="E32" s="183">
        <v>0</v>
      </c>
      <c r="F32" s="183"/>
      <c r="G32" s="183"/>
      <c r="H32" s="183"/>
      <c r="I32" s="183"/>
      <c r="J32" s="183"/>
      <c r="K32" s="183"/>
      <c r="L32" s="183"/>
      <c r="M32" s="183"/>
      <c r="N32" s="183"/>
      <c r="O32" s="183">
        <v>0</v>
      </c>
      <c r="P32" s="183"/>
      <c r="Q32" s="183"/>
    </row>
    <row r="33" spans="1:17" x14ac:dyDescent="0.25">
      <c r="A33" s="178">
        <v>23</v>
      </c>
      <c r="B33" s="179" t="s">
        <v>146</v>
      </c>
      <c r="C33" s="183"/>
      <c r="D33" s="183"/>
      <c r="E33" s="183">
        <v>261</v>
      </c>
      <c r="F33" s="183"/>
      <c r="G33" s="183"/>
      <c r="H33" s="183"/>
      <c r="I33" s="183"/>
      <c r="J33" s="183"/>
      <c r="K33" s="183"/>
      <c r="L33" s="183"/>
      <c r="M33" s="183"/>
      <c r="N33" s="183"/>
      <c r="O33" s="183">
        <v>253</v>
      </c>
      <c r="P33" s="183"/>
      <c r="Q33" s="183"/>
    </row>
    <row r="34" spans="1:17" x14ac:dyDescent="0.25">
      <c r="A34" s="178">
        <v>24</v>
      </c>
      <c r="B34" s="179" t="s">
        <v>147</v>
      </c>
      <c r="C34" s="183"/>
      <c r="D34" s="183"/>
      <c r="E34" s="183">
        <v>0</v>
      </c>
      <c r="F34" s="183"/>
      <c r="G34" s="183"/>
      <c r="H34" s="183"/>
      <c r="I34" s="183"/>
      <c r="J34" s="183"/>
      <c r="K34" s="183"/>
      <c r="L34" s="183"/>
      <c r="M34" s="183"/>
      <c r="N34" s="183"/>
      <c r="O34" s="183">
        <v>291</v>
      </c>
      <c r="P34" s="183"/>
      <c r="Q34" s="183"/>
    </row>
    <row r="35" spans="1:17" x14ac:dyDescent="0.25">
      <c r="A35" s="178">
        <v>25</v>
      </c>
      <c r="B35" s="179" t="s">
        <v>148</v>
      </c>
      <c r="C35" s="183"/>
      <c r="D35" s="183"/>
      <c r="E35" s="183">
        <v>0</v>
      </c>
      <c r="F35" s="183"/>
      <c r="G35" s="183"/>
      <c r="H35" s="183"/>
      <c r="I35" s="183"/>
      <c r="J35" s="183"/>
      <c r="K35" s="183"/>
      <c r="L35" s="183"/>
      <c r="M35" s="183"/>
      <c r="N35" s="183"/>
      <c r="O35" s="183">
        <v>0</v>
      </c>
      <c r="P35" s="183"/>
      <c r="Q35" s="183"/>
    </row>
    <row r="36" spans="1:17" ht="25.5" x14ac:dyDescent="0.25">
      <c r="A36" s="178">
        <v>26</v>
      </c>
      <c r="B36" s="179" t="s">
        <v>149</v>
      </c>
      <c r="C36" s="183"/>
      <c r="D36" s="183"/>
      <c r="E36" s="183">
        <v>433</v>
      </c>
      <c r="F36" s="183"/>
      <c r="G36" s="183"/>
      <c r="H36" s="183"/>
      <c r="I36" s="183"/>
      <c r="J36" s="183"/>
      <c r="K36" s="183"/>
      <c r="L36" s="183"/>
      <c r="M36" s="183"/>
      <c r="N36" s="183"/>
      <c r="O36" s="183">
        <v>1238</v>
      </c>
      <c r="P36" s="183"/>
      <c r="Q36" s="183"/>
    </row>
    <row r="37" spans="1:17" x14ac:dyDescent="0.25">
      <c r="A37" s="178">
        <v>27</v>
      </c>
      <c r="B37" s="179" t="s">
        <v>150</v>
      </c>
      <c r="C37" s="183"/>
      <c r="D37" s="183"/>
      <c r="E37" s="183">
        <v>0</v>
      </c>
      <c r="F37" s="183"/>
      <c r="G37" s="183"/>
      <c r="H37" s="183"/>
      <c r="I37" s="183"/>
      <c r="J37" s="183"/>
      <c r="K37" s="183"/>
      <c r="L37" s="183"/>
      <c r="M37" s="183"/>
      <c r="N37" s="183"/>
      <c r="O37" s="183">
        <v>0</v>
      </c>
      <c r="P37" s="183"/>
      <c r="Q37" s="183"/>
    </row>
    <row r="38" spans="1:17" x14ac:dyDescent="0.25">
      <c r="A38" s="178">
        <v>28</v>
      </c>
      <c r="B38" s="179" t="s">
        <v>151</v>
      </c>
      <c r="C38" s="183"/>
      <c r="D38" s="183"/>
      <c r="E38" s="183">
        <v>104</v>
      </c>
      <c r="F38" s="183"/>
      <c r="G38" s="183"/>
      <c r="H38" s="183"/>
      <c r="I38" s="183"/>
      <c r="J38" s="183"/>
      <c r="K38" s="183"/>
      <c r="L38" s="183"/>
      <c r="M38" s="183"/>
      <c r="N38" s="183"/>
      <c r="O38" s="183">
        <v>437</v>
      </c>
      <c r="P38" s="183"/>
      <c r="Q38" s="183"/>
    </row>
    <row r="39" spans="1:17" x14ac:dyDescent="0.25">
      <c r="A39" s="178">
        <v>29</v>
      </c>
      <c r="B39" s="179" t="s">
        <v>152</v>
      </c>
      <c r="C39" s="183"/>
      <c r="D39" s="183"/>
      <c r="E39" s="183">
        <v>0</v>
      </c>
      <c r="F39" s="183"/>
      <c r="G39" s="183"/>
      <c r="H39" s="183"/>
      <c r="I39" s="183"/>
      <c r="J39" s="183"/>
      <c r="K39" s="183"/>
      <c r="L39" s="183"/>
      <c r="M39" s="183"/>
      <c r="N39" s="183"/>
      <c r="O39" s="183">
        <v>0</v>
      </c>
      <c r="P39" s="183"/>
      <c r="Q39" s="183"/>
    </row>
    <row r="40" spans="1:17" x14ac:dyDescent="0.25">
      <c r="A40" s="178">
        <v>30</v>
      </c>
      <c r="B40" s="179" t="s">
        <v>153</v>
      </c>
      <c r="C40" s="183"/>
      <c r="D40" s="183"/>
      <c r="E40" s="183">
        <v>0</v>
      </c>
      <c r="F40" s="183"/>
      <c r="G40" s="183"/>
      <c r="H40" s="183"/>
      <c r="I40" s="183"/>
      <c r="J40" s="183"/>
      <c r="K40" s="183"/>
      <c r="L40" s="183"/>
      <c r="M40" s="183"/>
      <c r="N40" s="183"/>
      <c r="O40" s="183">
        <v>0</v>
      </c>
      <c r="P40" s="183"/>
      <c r="Q40" s="183"/>
    </row>
    <row r="41" spans="1:17" x14ac:dyDescent="0.25">
      <c r="A41" s="178">
        <v>31</v>
      </c>
      <c r="B41" s="179" t="s">
        <v>154</v>
      </c>
      <c r="C41" s="183"/>
      <c r="D41" s="183"/>
      <c r="E41" s="183">
        <v>548</v>
      </c>
      <c r="F41" s="183"/>
      <c r="G41" s="183"/>
      <c r="H41" s="183"/>
      <c r="I41" s="183"/>
      <c r="J41" s="183"/>
      <c r="K41" s="183"/>
      <c r="L41" s="183"/>
      <c r="M41" s="183"/>
      <c r="N41" s="183"/>
      <c r="O41" s="183">
        <v>0</v>
      </c>
      <c r="P41" s="183"/>
      <c r="Q41" s="183"/>
    </row>
    <row r="42" spans="1:17" x14ac:dyDescent="0.25">
      <c r="A42" s="178">
        <v>32</v>
      </c>
      <c r="B42" s="179" t="s">
        <v>155</v>
      </c>
      <c r="C42" s="183"/>
      <c r="D42" s="183"/>
      <c r="E42" s="183">
        <v>156</v>
      </c>
      <c r="F42" s="183"/>
      <c r="G42" s="183"/>
      <c r="H42" s="183"/>
      <c r="I42" s="183"/>
      <c r="J42" s="183"/>
      <c r="K42" s="183"/>
      <c r="L42" s="183"/>
      <c r="M42" s="183"/>
      <c r="N42" s="183"/>
      <c r="O42" s="183">
        <v>146</v>
      </c>
      <c r="P42" s="183"/>
      <c r="Q42" s="183"/>
    </row>
    <row r="43" spans="1:17" ht="25.5" x14ac:dyDescent="0.25">
      <c r="A43" s="178">
        <v>33</v>
      </c>
      <c r="B43" s="179" t="s">
        <v>156</v>
      </c>
      <c r="C43" s="183"/>
      <c r="D43" s="183"/>
      <c r="E43" s="183">
        <v>0</v>
      </c>
      <c r="F43" s="183"/>
      <c r="G43" s="183"/>
      <c r="H43" s="183"/>
      <c r="I43" s="183"/>
      <c r="J43" s="183"/>
      <c r="K43" s="183"/>
      <c r="L43" s="183"/>
      <c r="M43" s="183"/>
      <c r="N43" s="183"/>
      <c r="O43" s="183">
        <v>0</v>
      </c>
      <c r="P43" s="183"/>
      <c r="Q43" s="183"/>
    </row>
    <row r="44" spans="1:17" x14ac:dyDescent="0.25">
      <c r="A44" s="178">
        <v>34</v>
      </c>
      <c r="B44" s="179" t="s">
        <v>157</v>
      </c>
      <c r="C44" s="183"/>
      <c r="D44" s="183"/>
      <c r="E44" s="183">
        <v>0</v>
      </c>
      <c r="F44" s="183"/>
      <c r="G44" s="183"/>
      <c r="H44" s="183"/>
      <c r="I44" s="183"/>
      <c r="J44" s="183"/>
      <c r="K44" s="183"/>
      <c r="L44" s="183"/>
      <c r="M44" s="183"/>
      <c r="N44" s="183"/>
      <c r="O44" s="183">
        <v>0</v>
      </c>
      <c r="P44" s="183"/>
      <c r="Q44" s="183"/>
    </row>
    <row r="45" spans="1:17" ht="24.75" customHeight="1" x14ac:dyDescent="0.25">
      <c r="A45" s="178">
        <v>35</v>
      </c>
      <c r="B45" s="179" t="s">
        <v>158</v>
      </c>
      <c r="C45" s="183"/>
      <c r="D45" s="183"/>
      <c r="E45" s="183">
        <v>208</v>
      </c>
      <c r="F45" s="183"/>
      <c r="G45" s="183"/>
      <c r="H45" s="183"/>
      <c r="I45" s="183"/>
      <c r="J45" s="183"/>
      <c r="K45" s="183"/>
      <c r="L45" s="183"/>
      <c r="M45" s="183"/>
      <c r="N45" s="183"/>
      <c r="O45" s="183">
        <v>0</v>
      </c>
      <c r="P45" s="183"/>
      <c r="Q45" s="183"/>
    </row>
    <row r="46" spans="1:17" ht="25.5" x14ac:dyDescent="0.25">
      <c r="A46" s="178">
        <v>36</v>
      </c>
      <c r="B46" s="179" t="s">
        <v>159</v>
      </c>
      <c r="C46" s="183"/>
      <c r="D46" s="183"/>
      <c r="E46" s="183">
        <v>625</v>
      </c>
      <c r="F46" s="183"/>
      <c r="G46" s="183"/>
      <c r="H46" s="183"/>
      <c r="I46" s="183"/>
      <c r="J46" s="183"/>
      <c r="K46" s="183"/>
      <c r="L46" s="183"/>
      <c r="M46" s="183"/>
      <c r="N46" s="183"/>
      <c r="O46" s="183">
        <v>0</v>
      </c>
      <c r="P46" s="183"/>
      <c r="Q46" s="183"/>
    </row>
    <row r="47" spans="1:17" x14ac:dyDescent="0.25">
      <c r="A47" s="178">
        <v>37</v>
      </c>
      <c r="B47" s="179" t="s">
        <v>160</v>
      </c>
      <c r="C47" s="183"/>
      <c r="D47" s="183"/>
      <c r="E47" s="183">
        <v>3127</v>
      </c>
      <c r="F47" s="183"/>
      <c r="G47" s="183"/>
      <c r="H47" s="183"/>
      <c r="I47" s="183"/>
      <c r="J47" s="183"/>
      <c r="K47" s="183"/>
      <c r="L47" s="183"/>
      <c r="M47" s="183"/>
      <c r="N47" s="183"/>
      <c r="O47" s="183">
        <v>0</v>
      </c>
      <c r="P47" s="183"/>
      <c r="Q47" s="183"/>
    </row>
    <row r="48" spans="1:17" x14ac:dyDescent="0.25">
      <c r="A48" s="178">
        <v>38</v>
      </c>
      <c r="B48" s="179" t="s">
        <v>161</v>
      </c>
      <c r="C48" s="183"/>
      <c r="D48" s="183"/>
      <c r="E48" s="183">
        <v>1022</v>
      </c>
      <c r="F48" s="183"/>
      <c r="G48" s="183"/>
      <c r="H48" s="183"/>
      <c r="I48" s="183"/>
      <c r="J48" s="183"/>
      <c r="K48" s="183"/>
      <c r="L48" s="183"/>
      <c r="M48" s="183"/>
      <c r="N48" s="183"/>
      <c r="O48" s="183">
        <v>0</v>
      </c>
      <c r="P48" s="183"/>
      <c r="Q48" s="183"/>
    </row>
    <row r="49" spans="1:17" x14ac:dyDescent="0.25">
      <c r="A49" s="178">
        <v>39</v>
      </c>
      <c r="B49" s="179" t="s">
        <v>162</v>
      </c>
      <c r="C49" s="183"/>
      <c r="D49" s="183"/>
      <c r="E49" s="183">
        <v>0</v>
      </c>
      <c r="F49" s="183"/>
      <c r="G49" s="183"/>
      <c r="H49" s="183"/>
      <c r="I49" s="183"/>
      <c r="J49" s="183"/>
      <c r="K49" s="183"/>
      <c r="L49" s="183"/>
      <c r="M49" s="183"/>
      <c r="N49" s="183"/>
      <c r="O49" s="183">
        <v>0</v>
      </c>
      <c r="P49" s="183"/>
      <c r="Q49" s="183"/>
    </row>
    <row r="50" spans="1:17" x14ac:dyDescent="0.25">
      <c r="A50" s="178">
        <v>40</v>
      </c>
      <c r="B50" s="179" t="s">
        <v>163</v>
      </c>
      <c r="C50" s="183"/>
      <c r="D50" s="183"/>
      <c r="E50" s="183">
        <v>0</v>
      </c>
      <c r="F50" s="183"/>
      <c r="G50" s="183"/>
      <c r="H50" s="183"/>
      <c r="I50" s="183"/>
      <c r="J50" s="183"/>
      <c r="K50" s="183"/>
      <c r="L50" s="183"/>
      <c r="M50" s="183"/>
      <c r="N50" s="183"/>
      <c r="O50" s="183">
        <v>0</v>
      </c>
      <c r="P50" s="183"/>
      <c r="Q50" s="183"/>
    </row>
    <row r="51" spans="1:17" x14ac:dyDescent="0.25">
      <c r="A51" s="178">
        <v>41</v>
      </c>
      <c r="B51" s="179" t="s">
        <v>164</v>
      </c>
      <c r="C51" s="183"/>
      <c r="D51" s="183"/>
      <c r="E51" s="183">
        <v>0</v>
      </c>
      <c r="F51" s="183"/>
      <c r="G51" s="183"/>
      <c r="H51" s="183"/>
      <c r="I51" s="183"/>
      <c r="J51" s="183"/>
      <c r="K51" s="183"/>
      <c r="L51" s="183"/>
      <c r="M51" s="183"/>
      <c r="N51" s="183"/>
      <c r="O51" s="183">
        <v>0</v>
      </c>
      <c r="P51" s="183"/>
      <c r="Q51" s="183"/>
    </row>
    <row r="52" spans="1:17" x14ac:dyDescent="0.25">
      <c r="A52" s="178">
        <v>42</v>
      </c>
      <c r="B52" s="179" t="s">
        <v>165</v>
      </c>
      <c r="C52" s="183"/>
      <c r="D52" s="183"/>
      <c r="E52" s="183">
        <v>0</v>
      </c>
      <c r="F52" s="183"/>
      <c r="G52" s="183"/>
      <c r="H52" s="183"/>
      <c r="I52" s="183"/>
      <c r="J52" s="183"/>
      <c r="K52" s="183"/>
      <c r="L52" s="183"/>
      <c r="M52" s="183"/>
      <c r="N52" s="183"/>
      <c r="O52" s="183">
        <v>0</v>
      </c>
      <c r="P52" s="183"/>
      <c r="Q52" s="183"/>
    </row>
    <row r="53" spans="1:17" x14ac:dyDescent="0.25">
      <c r="A53" s="178">
        <v>43</v>
      </c>
      <c r="B53" s="179" t="s">
        <v>166</v>
      </c>
      <c r="C53" s="183"/>
      <c r="D53" s="183"/>
      <c r="E53" s="183">
        <v>0</v>
      </c>
      <c r="F53" s="183"/>
      <c r="G53" s="183"/>
      <c r="H53" s="183"/>
      <c r="I53" s="183"/>
      <c r="J53" s="183"/>
      <c r="K53" s="183"/>
      <c r="L53" s="183"/>
      <c r="M53" s="183"/>
      <c r="N53" s="183"/>
      <c r="O53" s="183">
        <v>0</v>
      </c>
      <c r="P53" s="183"/>
      <c r="Q53" s="183"/>
    </row>
    <row r="54" spans="1:17" x14ac:dyDescent="0.25">
      <c r="A54" s="178">
        <v>44</v>
      </c>
      <c r="B54" s="179" t="s">
        <v>167</v>
      </c>
      <c r="C54" s="183"/>
      <c r="D54" s="183"/>
      <c r="E54" s="183">
        <v>0</v>
      </c>
      <c r="F54" s="183"/>
      <c r="G54" s="183"/>
      <c r="H54" s="183"/>
      <c r="I54" s="183"/>
      <c r="J54" s="183"/>
      <c r="K54" s="183"/>
      <c r="L54" s="183"/>
      <c r="M54" s="183"/>
      <c r="N54" s="183"/>
      <c r="O54" s="183">
        <v>0</v>
      </c>
      <c r="P54" s="183"/>
      <c r="Q54" s="183"/>
    </row>
    <row r="55" spans="1:17" x14ac:dyDescent="0.25">
      <c r="A55" s="180">
        <v>45</v>
      </c>
      <c r="B55" s="181" t="s">
        <v>209</v>
      </c>
      <c r="C55" s="183"/>
      <c r="D55" s="183"/>
      <c r="E55" s="183">
        <v>0</v>
      </c>
      <c r="F55" s="183"/>
      <c r="G55" s="183"/>
      <c r="H55" s="183"/>
      <c r="I55" s="183"/>
      <c r="J55" s="183"/>
      <c r="K55" s="183"/>
      <c r="L55" s="183"/>
      <c r="M55" s="183"/>
      <c r="N55" s="183"/>
      <c r="O55" s="183">
        <v>0</v>
      </c>
      <c r="P55" s="183"/>
      <c r="Q55" s="183"/>
    </row>
    <row r="56" spans="1:17" x14ac:dyDescent="0.25">
      <c r="A56" s="178">
        <v>46</v>
      </c>
      <c r="B56" s="179" t="s">
        <v>168</v>
      </c>
      <c r="C56" s="183"/>
      <c r="D56" s="183"/>
      <c r="E56" s="183">
        <v>0</v>
      </c>
      <c r="F56" s="183"/>
      <c r="G56" s="183"/>
      <c r="H56" s="183"/>
      <c r="I56" s="183"/>
      <c r="J56" s="183"/>
      <c r="K56" s="183"/>
      <c r="L56" s="183"/>
      <c r="M56" s="183"/>
      <c r="N56" s="183"/>
      <c r="O56" s="183">
        <v>0</v>
      </c>
      <c r="P56" s="183"/>
      <c r="Q56" s="183"/>
    </row>
    <row r="57" spans="1:17" x14ac:dyDescent="0.25">
      <c r="A57" s="178">
        <v>47</v>
      </c>
      <c r="B57" s="179" t="s">
        <v>169</v>
      </c>
      <c r="C57" s="183"/>
      <c r="D57" s="183"/>
      <c r="E57" s="183">
        <v>0</v>
      </c>
      <c r="F57" s="183"/>
      <c r="G57" s="183"/>
      <c r="H57" s="183"/>
      <c r="I57" s="183"/>
      <c r="J57" s="183"/>
      <c r="K57" s="183"/>
      <c r="L57" s="183">
        <v>800</v>
      </c>
      <c r="M57" s="183"/>
      <c r="N57" s="183"/>
      <c r="O57" s="183">
        <v>0</v>
      </c>
      <c r="P57" s="183"/>
      <c r="Q57" s="183"/>
    </row>
    <row r="58" spans="1:17" x14ac:dyDescent="0.25">
      <c r="A58" s="178">
        <v>48</v>
      </c>
      <c r="B58" s="179" t="s">
        <v>170</v>
      </c>
      <c r="C58" s="183"/>
      <c r="D58" s="183"/>
      <c r="E58" s="183">
        <v>0</v>
      </c>
      <c r="F58" s="183"/>
      <c r="G58" s="183"/>
      <c r="H58" s="183"/>
      <c r="I58" s="183"/>
      <c r="J58" s="183"/>
      <c r="K58" s="183"/>
      <c r="L58" s="183"/>
      <c r="M58" s="183"/>
      <c r="N58" s="183"/>
      <c r="O58" s="183">
        <v>0</v>
      </c>
      <c r="P58" s="183"/>
      <c r="Q58" s="183"/>
    </row>
    <row r="59" spans="1:17" x14ac:dyDescent="0.25">
      <c r="A59" s="178">
        <v>49</v>
      </c>
      <c r="B59" s="179" t="s">
        <v>171</v>
      </c>
      <c r="C59" s="183"/>
      <c r="D59" s="183"/>
      <c r="E59" s="183">
        <v>0</v>
      </c>
      <c r="F59" s="183"/>
      <c r="G59" s="183"/>
      <c r="H59" s="183">
        <v>100</v>
      </c>
      <c r="I59" s="183">
        <v>400</v>
      </c>
      <c r="J59" s="183"/>
      <c r="K59" s="183">
        <v>30</v>
      </c>
      <c r="L59" s="183"/>
      <c r="M59" s="183"/>
      <c r="N59" s="183"/>
      <c r="O59" s="183">
        <v>97</v>
      </c>
      <c r="P59" s="183"/>
      <c r="Q59" s="183"/>
    </row>
    <row r="60" spans="1:17" x14ac:dyDescent="0.25">
      <c r="A60" s="178">
        <v>50</v>
      </c>
      <c r="B60" s="179" t="s">
        <v>172</v>
      </c>
      <c r="C60" s="183"/>
      <c r="D60" s="183"/>
      <c r="E60" s="183">
        <v>0</v>
      </c>
      <c r="F60" s="183">
        <v>400</v>
      </c>
      <c r="G60" s="183">
        <v>1707</v>
      </c>
      <c r="H60" s="183">
        <v>300</v>
      </c>
      <c r="I60" s="183">
        <v>2617</v>
      </c>
      <c r="J60" s="183"/>
      <c r="K60" s="183"/>
      <c r="L60" s="183">
        <v>800</v>
      </c>
      <c r="M60" s="183"/>
      <c r="N60" s="183"/>
      <c r="O60" s="183">
        <v>0</v>
      </c>
      <c r="P60" s="183"/>
      <c r="Q60" s="183"/>
    </row>
    <row r="61" spans="1:17" x14ac:dyDescent="0.25">
      <c r="A61" s="178">
        <v>51</v>
      </c>
      <c r="B61" s="179" t="s">
        <v>173</v>
      </c>
      <c r="C61" s="183"/>
      <c r="D61" s="183"/>
      <c r="E61" s="183">
        <v>3127</v>
      </c>
      <c r="F61" s="183"/>
      <c r="G61" s="183"/>
      <c r="H61" s="183"/>
      <c r="I61" s="183"/>
      <c r="J61" s="183"/>
      <c r="K61" s="183"/>
      <c r="L61" s="183">
        <v>800</v>
      </c>
      <c r="M61" s="183"/>
      <c r="N61" s="183"/>
      <c r="O61" s="183">
        <v>0</v>
      </c>
      <c r="P61" s="183"/>
      <c r="Q61" s="183"/>
    </row>
    <row r="62" spans="1:17" x14ac:dyDescent="0.25">
      <c r="A62" s="178">
        <v>52</v>
      </c>
      <c r="B62" s="179" t="s">
        <v>210</v>
      </c>
      <c r="C62" s="183"/>
      <c r="D62" s="183"/>
      <c r="E62" s="183">
        <v>521</v>
      </c>
      <c r="F62" s="183"/>
      <c r="G62" s="183"/>
      <c r="H62" s="183"/>
      <c r="I62" s="183"/>
      <c r="J62" s="183"/>
      <c r="K62" s="183"/>
      <c r="L62" s="183"/>
      <c r="M62" s="183"/>
      <c r="N62" s="183"/>
      <c r="O62" s="183">
        <v>0</v>
      </c>
      <c r="P62" s="183"/>
      <c r="Q62" s="183"/>
    </row>
    <row r="63" spans="1:17" x14ac:dyDescent="0.25">
      <c r="A63" s="178">
        <v>53</v>
      </c>
      <c r="B63" s="179" t="s">
        <v>174</v>
      </c>
      <c r="C63" s="183"/>
      <c r="D63" s="183"/>
      <c r="E63" s="183">
        <v>0</v>
      </c>
      <c r="F63" s="183">
        <v>400</v>
      </c>
      <c r="G63" s="183">
        <v>1707</v>
      </c>
      <c r="H63" s="183">
        <v>500</v>
      </c>
      <c r="I63" s="183">
        <v>2600</v>
      </c>
      <c r="J63" s="183"/>
      <c r="K63" s="183"/>
      <c r="L63" s="183"/>
      <c r="M63" s="183"/>
      <c r="N63" s="183"/>
      <c r="O63" s="183">
        <v>0</v>
      </c>
      <c r="P63" s="183"/>
      <c r="Q63" s="183"/>
    </row>
    <row r="64" spans="1:17" x14ac:dyDescent="0.25">
      <c r="A64" s="178">
        <v>54</v>
      </c>
      <c r="B64" s="179" t="s">
        <v>175</v>
      </c>
      <c r="C64" s="183"/>
      <c r="D64" s="183"/>
      <c r="E64" s="183">
        <v>0</v>
      </c>
      <c r="F64" s="183">
        <v>400</v>
      </c>
      <c r="G64" s="183">
        <v>1707</v>
      </c>
      <c r="H64" s="183"/>
      <c r="I64" s="183"/>
      <c r="J64" s="183"/>
      <c r="K64" s="183"/>
      <c r="L64" s="183"/>
      <c r="M64" s="183"/>
      <c r="N64" s="183"/>
      <c r="O64" s="183">
        <v>0</v>
      </c>
      <c r="P64" s="183"/>
      <c r="Q64" s="183"/>
    </row>
    <row r="65" spans="1:17" x14ac:dyDescent="0.25">
      <c r="A65" s="178">
        <v>55</v>
      </c>
      <c r="B65" s="179" t="s">
        <v>176</v>
      </c>
      <c r="C65" s="183"/>
      <c r="D65" s="183"/>
      <c r="E65" s="183">
        <v>0</v>
      </c>
      <c r="F65" s="183">
        <v>400</v>
      </c>
      <c r="G65" s="183">
        <v>1707</v>
      </c>
      <c r="H65" s="183">
        <v>700</v>
      </c>
      <c r="I65" s="183">
        <v>2500</v>
      </c>
      <c r="J65" s="183"/>
      <c r="K65" s="183"/>
      <c r="L65" s="183"/>
      <c r="M65" s="183"/>
      <c r="N65" s="183"/>
      <c r="O65" s="183">
        <v>0</v>
      </c>
      <c r="P65" s="183"/>
      <c r="Q65" s="183"/>
    </row>
    <row r="66" spans="1:17" x14ac:dyDescent="0.25">
      <c r="A66" s="180">
        <v>56</v>
      </c>
      <c r="B66" s="181" t="s">
        <v>211</v>
      </c>
      <c r="C66" s="183"/>
      <c r="D66" s="183"/>
      <c r="E66" s="183">
        <v>0</v>
      </c>
      <c r="F66" s="183">
        <v>3</v>
      </c>
      <c r="G66" s="183">
        <v>3</v>
      </c>
      <c r="H66" s="183">
        <v>3</v>
      </c>
      <c r="I66" s="183">
        <v>3</v>
      </c>
      <c r="J66" s="183"/>
      <c r="K66" s="183"/>
      <c r="L66" s="183"/>
      <c r="M66" s="183"/>
      <c r="N66" s="183"/>
      <c r="O66" s="183">
        <v>0</v>
      </c>
      <c r="P66" s="183"/>
      <c r="Q66" s="183"/>
    </row>
    <row r="67" spans="1:17" x14ac:dyDescent="0.25">
      <c r="A67" s="178">
        <v>57</v>
      </c>
      <c r="B67" s="179" t="s">
        <v>177</v>
      </c>
      <c r="C67" s="183"/>
      <c r="D67" s="183"/>
      <c r="E67" s="183">
        <v>0</v>
      </c>
      <c r="F67" s="183"/>
      <c r="G67" s="183"/>
      <c r="H67" s="183"/>
      <c r="I67" s="183"/>
      <c r="J67" s="183"/>
      <c r="K67" s="183"/>
      <c r="L67" s="183"/>
      <c r="M67" s="183"/>
      <c r="N67" s="183"/>
      <c r="O67" s="183">
        <v>0</v>
      </c>
      <c r="P67" s="183"/>
      <c r="Q67" s="183"/>
    </row>
    <row r="68" spans="1:17" x14ac:dyDescent="0.25">
      <c r="A68" s="178">
        <v>58</v>
      </c>
      <c r="B68" s="179" t="s">
        <v>178</v>
      </c>
      <c r="C68" s="183"/>
      <c r="D68" s="183"/>
      <c r="E68" s="183">
        <v>0</v>
      </c>
      <c r="F68" s="183"/>
      <c r="G68" s="183"/>
      <c r="H68" s="183"/>
      <c r="I68" s="183"/>
      <c r="J68" s="183"/>
      <c r="K68" s="183"/>
      <c r="L68" s="183"/>
      <c r="M68" s="183"/>
      <c r="N68" s="183"/>
      <c r="O68" s="183">
        <v>0</v>
      </c>
      <c r="P68" s="183"/>
      <c r="Q68" s="183"/>
    </row>
    <row r="69" spans="1:17" x14ac:dyDescent="0.25">
      <c r="A69" s="178">
        <v>59</v>
      </c>
      <c r="B69" s="179" t="s">
        <v>179</v>
      </c>
      <c r="C69" s="183"/>
      <c r="D69" s="183"/>
      <c r="E69" s="183">
        <v>0</v>
      </c>
      <c r="F69" s="183"/>
      <c r="G69" s="183"/>
      <c r="H69" s="183"/>
      <c r="I69" s="183"/>
      <c r="J69" s="183"/>
      <c r="K69" s="183"/>
      <c r="L69" s="183"/>
      <c r="M69" s="183"/>
      <c r="N69" s="183"/>
      <c r="O69" s="183">
        <v>0</v>
      </c>
      <c r="P69" s="183"/>
      <c r="Q69" s="183"/>
    </row>
    <row r="70" spans="1:17" x14ac:dyDescent="0.25">
      <c r="A70" s="180">
        <v>60</v>
      </c>
      <c r="B70" s="181" t="s">
        <v>212</v>
      </c>
      <c r="C70" s="183"/>
      <c r="D70" s="183"/>
      <c r="E70" s="183">
        <v>0</v>
      </c>
      <c r="F70" s="183"/>
      <c r="G70" s="183"/>
      <c r="H70" s="183"/>
      <c r="I70" s="183"/>
      <c r="J70" s="183"/>
      <c r="K70" s="183"/>
      <c r="L70" s="183"/>
      <c r="M70" s="183"/>
      <c r="N70" s="183"/>
      <c r="O70" s="183">
        <v>0</v>
      </c>
      <c r="P70" s="183"/>
      <c r="Q70" s="183"/>
    </row>
    <row r="71" spans="1:17" x14ac:dyDescent="0.25">
      <c r="A71" s="178">
        <v>61</v>
      </c>
      <c r="B71" s="179" t="s">
        <v>180</v>
      </c>
      <c r="C71" s="183"/>
      <c r="D71" s="183"/>
      <c r="E71" s="183">
        <v>0</v>
      </c>
      <c r="F71" s="183"/>
      <c r="G71" s="183"/>
      <c r="H71" s="183"/>
      <c r="I71" s="183"/>
      <c r="J71" s="183"/>
      <c r="K71" s="183"/>
      <c r="L71" s="183"/>
      <c r="M71" s="183"/>
      <c r="N71" s="183"/>
      <c r="O71" s="183">
        <v>0</v>
      </c>
      <c r="P71" s="183"/>
      <c r="Q71" s="183"/>
    </row>
    <row r="72" spans="1:17" x14ac:dyDescent="0.25">
      <c r="A72" s="178">
        <v>62</v>
      </c>
      <c r="B72" s="179" t="s">
        <v>181</v>
      </c>
      <c r="C72" s="183"/>
      <c r="D72" s="183"/>
      <c r="E72" s="183">
        <v>0</v>
      </c>
      <c r="F72" s="183"/>
      <c r="G72" s="183"/>
      <c r="H72" s="183"/>
      <c r="I72" s="183"/>
      <c r="J72" s="183"/>
      <c r="K72" s="183"/>
      <c r="L72" s="183"/>
      <c r="M72" s="183"/>
      <c r="N72" s="183"/>
      <c r="O72" s="183">
        <v>0</v>
      </c>
      <c r="P72" s="183">
        <v>1000</v>
      </c>
      <c r="Q72" s="183"/>
    </row>
    <row r="73" spans="1:17" ht="25.5" x14ac:dyDescent="0.25">
      <c r="A73" s="178">
        <v>63</v>
      </c>
      <c r="B73" s="179" t="s">
        <v>182</v>
      </c>
      <c r="C73" s="183"/>
      <c r="D73" s="183"/>
      <c r="E73" s="183">
        <v>0</v>
      </c>
      <c r="F73" s="183"/>
      <c r="G73" s="183"/>
      <c r="H73" s="183"/>
      <c r="I73" s="183"/>
      <c r="J73" s="183"/>
      <c r="K73" s="183"/>
      <c r="L73" s="183"/>
      <c r="M73" s="183">
        <v>100</v>
      </c>
      <c r="N73" s="183">
        <v>100</v>
      </c>
      <c r="O73" s="183">
        <v>0</v>
      </c>
      <c r="P73" s="183"/>
      <c r="Q73" s="183">
        <v>127</v>
      </c>
    </row>
    <row r="74" spans="1:17" x14ac:dyDescent="0.25">
      <c r="A74" s="178">
        <v>64</v>
      </c>
      <c r="B74" s="179" t="s">
        <v>213</v>
      </c>
      <c r="C74" s="183"/>
      <c r="D74" s="183"/>
      <c r="E74" s="183">
        <v>0</v>
      </c>
      <c r="F74" s="183"/>
      <c r="G74" s="183"/>
      <c r="H74" s="183"/>
      <c r="I74" s="183"/>
      <c r="J74" s="183"/>
      <c r="K74" s="183"/>
      <c r="L74" s="183"/>
      <c r="M74" s="183"/>
      <c r="N74" s="183"/>
      <c r="O74" s="183">
        <v>0</v>
      </c>
      <c r="P74" s="183"/>
      <c r="Q74" s="183"/>
    </row>
    <row r="75" spans="1:17" x14ac:dyDescent="0.25">
      <c r="A75" s="178">
        <v>65</v>
      </c>
      <c r="B75" s="179" t="s">
        <v>183</v>
      </c>
      <c r="C75" s="183"/>
      <c r="D75" s="183"/>
      <c r="E75" s="183">
        <v>0</v>
      </c>
      <c r="F75" s="183"/>
      <c r="G75" s="183"/>
      <c r="H75" s="183"/>
      <c r="I75" s="183"/>
      <c r="J75" s="183"/>
      <c r="K75" s="183"/>
      <c r="L75" s="183"/>
      <c r="M75" s="183"/>
      <c r="N75" s="183"/>
      <c r="O75" s="183">
        <v>0</v>
      </c>
      <c r="P75" s="183"/>
      <c r="Q75" s="183"/>
    </row>
    <row r="76" spans="1:17" x14ac:dyDescent="0.25">
      <c r="A76" s="178">
        <v>66</v>
      </c>
      <c r="B76" s="179" t="s">
        <v>184</v>
      </c>
      <c r="C76" s="183"/>
      <c r="D76" s="183"/>
      <c r="E76" s="183">
        <v>0</v>
      </c>
      <c r="F76" s="183"/>
      <c r="G76" s="183"/>
      <c r="H76" s="183"/>
      <c r="I76" s="183"/>
      <c r="J76" s="183"/>
      <c r="K76" s="183"/>
      <c r="L76" s="183"/>
      <c r="M76" s="183"/>
      <c r="N76" s="183"/>
      <c r="O76" s="183">
        <v>0</v>
      </c>
      <c r="P76" s="183"/>
      <c r="Q76" s="183"/>
    </row>
    <row r="77" spans="1:17" ht="38.25" x14ac:dyDescent="0.25">
      <c r="A77" s="180">
        <v>67</v>
      </c>
      <c r="B77" s="181" t="s">
        <v>214</v>
      </c>
      <c r="C77" s="183"/>
      <c r="D77" s="183"/>
      <c r="E77" s="183">
        <v>0</v>
      </c>
      <c r="F77" s="183"/>
      <c r="G77" s="183"/>
      <c r="H77" s="183"/>
      <c r="I77" s="183"/>
      <c r="J77" s="183"/>
      <c r="K77" s="183"/>
      <c r="L77" s="183"/>
      <c r="M77" s="183">
        <v>10</v>
      </c>
      <c r="N77" s="183">
        <v>10</v>
      </c>
      <c r="O77" s="183">
        <v>0</v>
      </c>
      <c r="P77" s="183"/>
      <c r="Q77" s="183"/>
    </row>
    <row r="78" spans="1:17" x14ac:dyDescent="0.25">
      <c r="A78" s="178">
        <v>68</v>
      </c>
      <c r="B78" s="179" t="s">
        <v>185</v>
      </c>
      <c r="C78" s="183"/>
      <c r="D78" s="183"/>
      <c r="E78" s="183">
        <v>0</v>
      </c>
      <c r="F78" s="183"/>
      <c r="G78" s="183"/>
      <c r="H78" s="183"/>
      <c r="I78" s="183"/>
      <c r="J78" s="183"/>
      <c r="K78" s="183"/>
      <c r="L78" s="183"/>
      <c r="M78" s="183"/>
      <c r="N78" s="183"/>
      <c r="O78" s="183">
        <v>0</v>
      </c>
      <c r="P78" s="183"/>
      <c r="Q78" s="183">
        <v>128</v>
      </c>
    </row>
    <row r="79" spans="1:17" x14ac:dyDescent="0.25">
      <c r="A79" s="178">
        <v>69</v>
      </c>
      <c r="B79" s="179" t="s">
        <v>215</v>
      </c>
      <c r="C79" s="183"/>
      <c r="D79" s="183"/>
      <c r="E79" s="183">
        <v>0</v>
      </c>
      <c r="F79" s="183"/>
      <c r="G79" s="183"/>
      <c r="H79" s="183"/>
      <c r="I79" s="183"/>
      <c r="J79" s="183"/>
      <c r="K79" s="183"/>
      <c r="L79" s="183"/>
      <c r="M79" s="183"/>
      <c r="N79" s="183">
        <v>10</v>
      </c>
      <c r="O79" s="183">
        <v>0</v>
      </c>
      <c r="P79" s="183"/>
      <c r="Q79" s="183">
        <v>128</v>
      </c>
    </row>
    <row r="80" spans="1:17" x14ac:dyDescent="0.25">
      <c r="A80" s="178">
        <v>70</v>
      </c>
      <c r="B80" s="179" t="s">
        <v>216</v>
      </c>
      <c r="C80" s="183"/>
      <c r="D80" s="183"/>
      <c r="E80" s="183">
        <v>0</v>
      </c>
      <c r="F80" s="183"/>
      <c r="G80" s="183"/>
      <c r="H80" s="183"/>
      <c r="I80" s="183"/>
      <c r="J80" s="183"/>
      <c r="K80" s="183"/>
      <c r="L80" s="183"/>
      <c r="M80" s="183">
        <v>1000</v>
      </c>
      <c r="N80" s="183"/>
      <c r="O80" s="183">
        <v>0</v>
      </c>
      <c r="P80" s="183"/>
      <c r="Q80" s="183">
        <v>127</v>
      </c>
    </row>
    <row r="81" spans="1:17" x14ac:dyDescent="0.25">
      <c r="A81" s="178">
        <v>71</v>
      </c>
      <c r="B81" s="179" t="s">
        <v>217</v>
      </c>
      <c r="C81" s="183"/>
      <c r="D81" s="183"/>
      <c r="E81" s="183">
        <v>0</v>
      </c>
      <c r="F81" s="183"/>
      <c r="G81" s="183"/>
      <c r="H81" s="183"/>
      <c r="I81" s="183"/>
      <c r="J81" s="183"/>
      <c r="K81" s="183"/>
      <c r="L81" s="183"/>
      <c r="M81" s="183"/>
      <c r="N81" s="183"/>
      <c r="O81" s="183">
        <v>0</v>
      </c>
      <c r="P81" s="183"/>
      <c r="Q81" s="183"/>
    </row>
    <row r="82" spans="1:17" ht="25.5" x14ac:dyDescent="0.25">
      <c r="A82" s="178">
        <v>72</v>
      </c>
      <c r="B82" s="179" t="s">
        <v>218</v>
      </c>
      <c r="C82" s="183"/>
      <c r="D82" s="183"/>
      <c r="E82" s="183">
        <v>0</v>
      </c>
      <c r="F82" s="183"/>
      <c r="G82" s="183"/>
      <c r="H82" s="183"/>
      <c r="I82" s="183"/>
      <c r="J82" s="183"/>
      <c r="K82" s="183"/>
      <c r="L82" s="183"/>
      <c r="M82" s="183"/>
      <c r="N82" s="183">
        <v>100</v>
      </c>
      <c r="O82" s="183">
        <v>0</v>
      </c>
      <c r="P82" s="183"/>
      <c r="Q82" s="183"/>
    </row>
    <row r="83" spans="1:17" x14ac:dyDescent="0.25">
      <c r="A83" s="7"/>
      <c r="B83" s="29"/>
      <c r="C83" s="183"/>
      <c r="D83" s="183"/>
      <c r="E83" s="183">
        <v>0</v>
      </c>
      <c r="F83" s="183"/>
      <c r="G83" s="183"/>
      <c r="H83" s="183"/>
      <c r="I83" s="183"/>
      <c r="J83" s="183"/>
      <c r="K83" s="183"/>
      <c r="L83" s="183"/>
      <c r="M83" s="183"/>
      <c r="N83" s="183"/>
      <c r="O83" s="183">
        <v>0</v>
      </c>
      <c r="P83" s="183"/>
      <c r="Q83" s="183"/>
    </row>
    <row r="84" spans="1:17" x14ac:dyDescent="0.25">
      <c r="A84" s="292" t="s">
        <v>3</v>
      </c>
      <c r="B84" s="293"/>
      <c r="C84" s="184">
        <v>7015</v>
      </c>
      <c r="D84" s="184">
        <v>8000</v>
      </c>
      <c r="E84" s="184">
        <v>56532</v>
      </c>
      <c r="F84" s="184">
        <v>3468</v>
      </c>
      <c r="G84" s="184">
        <v>7301</v>
      </c>
      <c r="H84" s="184">
        <v>9536</v>
      </c>
      <c r="I84" s="184">
        <v>20433</v>
      </c>
      <c r="J84" s="184">
        <v>1000</v>
      </c>
      <c r="K84" s="184">
        <v>1230</v>
      </c>
      <c r="L84" s="184">
        <v>3200</v>
      </c>
      <c r="M84" s="184">
        <v>172549</v>
      </c>
      <c r="N84" s="184">
        <v>8098</v>
      </c>
      <c r="O84" s="184">
        <v>18403</v>
      </c>
      <c r="P84" s="184">
        <v>1000</v>
      </c>
      <c r="Q84" s="184">
        <v>510</v>
      </c>
    </row>
    <row r="85" spans="1:17" x14ac:dyDescent="0.25">
      <c r="A85" s="287" t="s">
        <v>44</v>
      </c>
      <c r="B85" s="290"/>
      <c r="C85" s="185"/>
      <c r="D85" s="185"/>
      <c r="E85" s="185">
        <v>100</v>
      </c>
      <c r="F85" s="185"/>
      <c r="G85" s="185">
        <v>80</v>
      </c>
      <c r="H85" s="185"/>
      <c r="I85" s="185">
        <v>150</v>
      </c>
      <c r="J85" s="185"/>
      <c r="K85" s="185"/>
      <c r="L85" s="185"/>
      <c r="M85" s="185">
        <v>100</v>
      </c>
      <c r="N85" s="185">
        <v>180</v>
      </c>
      <c r="O85" s="185">
        <v>50</v>
      </c>
      <c r="P85" s="185"/>
      <c r="Q85" s="185">
        <v>100</v>
      </c>
    </row>
    <row r="86" spans="1:17" s="20" customFormat="1" x14ac:dyDescent="0.25">
      <c r="A86" s="286" t="s">
        <v>39</v>
      </c>
      <c r="B86" s="287"/>
      <c r="C86" s="186"/>
      <c r="D86" s="186"/>
      <c r="E86" s="186"/>
      <c r="F86" s="186"/>
      <c r="G86" s="186"/>
      <c r="H86" s="186"/>
      <c r="I86" s="186"/>
      <c r="J86" s="186"/>
      <c r="K86" s="186"/>
      <c r="L86" s="186"/>
      <c r="M86" s="186"/>
      <c r="N86" s="186"/>
      <c r="O86" s="186"/>
      <c r="P86" s="186"/>
      <c r="Q86" s="186"/>
    </row>
    <row r="87" spans="1:17" x14ac:dyDescent="0.25">
      <c r="A87" s="288" t="s">
        <v>40</v>
      </c>
      <c r="B87" s="289"/>
      <c r="C87" s="187">
        <v>7015</v>
      </c>
      <c r="D87" s="187">
        <v>8000</v>
      </c>
      <c r="E87" s="187">
        <v>56632</v>
      </c>
      <c r="F87" s="187">
        <v>3468</v>
      </c>
      <c r="G87" s="187">
        <v>7381</v>
      </c>
      <c r="H87" s="187">
        <v>9536</v>
      </c>
      <c r="I87" s="187">
        <v>20583</v>
      </c>
      <c r="J87" s="187">
        <v>1000</v>
      </c>
      <c r="K87" s="187">
        <v>1230</v>
      </c>
      <c r="L87" s="187">
        <v>3200</v>
      </c>
      <c r="M87" s="187">
        <v>172649</v>
      </c>
      <c r="N87" s="187">
        <v>8278</v>
      </c>
      <c r="O87" s="187">
        <v>18453</v>
      </c>
      <c r="P87" s="187">
        <v>1000</v>
      </c>
      <c r="Q87" s="187">
        <v>610</v>
      </c>
    </row>
    <row r="88" spans="1:17" x14ac:dyDescent="0.25">
      <c r="A88" s="285" t="s">
        <v>14</v>
      </c>
      <c r="B88" s="285"/>
      <c r="C88" s="188"/>
      <c r="D88" s="188"/>
      <c r="E88" s="54">
        <v>9.0371174161427245E-2</v>
      </c>
      <c r="F88" s="3"/>
      <c r="G88" s="54">
        <v>1.7312418217215075E-2</v>
      </c>
      <c r="H88" s="3"/>
      <c r="I88" s="54">
        <v>4.8062745348354773E-2</v>
      </c>
      <c r="J88" s="188"/>
      <c r="K88" s="188"/>
      <c r="L88" s="188"/>
      <c r="M88" s="54">
        <v>0.27550665432610988</v>
      </c>
      <c r="N88" s="54">
        <v>1.3209714996968052E-2</v>
      </c>
      <c r="O88" s="155">
        <v>2.9446589857338907E-2</v>
      </c>
      <c r="P88" s="189"/>
      <c r="Q88" s="54">
        <v>9.7341461079373181E-4</v>
      </c>
    </row>
    <row r="89" spans="1:17" x14ac:dyDescent="0.25">
      <c r="A89" s="285" t="s">
        <v>12</v>
      </c>
      <c r="B89" s="285"/>
      <c r="C89" s="188"/>
      <c r="D89" s="188"/>
      <c r="E89" s="12">
        <v>9.0371000000000007E-2</v>
      </c>
      <c r="F89" s="3"/>
      <c r="G89" s="12">
        <v>1.7312999999999999E-2</v>
      </c>
      <c r="H89" s="3"/>
      <c r="I89" s="12">
        <v>4.8062000000000001E-2</v>
      </c>
      <c r="J89" s="188"/>
      <c r="K89" s="188"/>
      <c r="L89" s="188"/>
      <c r="M89" s="12">
        <v>0.275507</v>
      </c>
      <c r="N89" s="12">
        <v>1.321E-2</v>
      </c>
      <c r="O89" s="156">
        <v>2.9446E-2</v>
      </c>
      <c r="P89" s="190"/>
      <c r="Q89" s="12">
        <v>9.7400000000000004E-4</v>
      </c>
    </row>
    <row r="90" spans="1:17" ht="15.75" thickBot="1" x14ac:dyDescent="0.3">
      <c r="B90" s="154"/>
    </row>
    <row r="91" spans="1:17" ht="20.25" thickBot="1" x14ac:dyDescent="0.4">
      <c r="B91" s="34" t="s">
        <v>38</v>
      </c>
      <c r="E91" s="38">
        <v>626660</v>
      </c>
      <c r="G91" s="38">
        <v>626660</v>
      </c>
      <c r="I91" s="38">
        <v>626660</v>
      </c>
      <c r="M91" s="38">
        <v>626660</v>
      </c>
      <c r="N91" s="38">
        <v>626660</v>
      </c>
      <c r="O91" s="38">
        <v>626660</v>
      </c>
      <c r="P91" s="61"/>
      <c r="Q91" s="38">
        <v>626660</v>
      </c>
    </row>
    <row r="92" spans="1:17" ht="20.25" thickBot="1" x14ac:dyDescent="0.4">
      <c r="B92" s="33" t="s">
        <v>45</v>
      </c>
      <c r="E92" s="35">
        <v>56632</v>
      </c>
      <c r="G92" s="35">
        <v>10849</v>
      </c>
      <c r="I92" s="35">
        <v>30119</v>
      </c>
      <c r="M92" s="35">
        <v>172649</v>
      </c>
      <c r="N92" s="35">
        <v>8278</v>
      </c>
      <c r="O92" s="157">
        <v>18453</v>
      </c>
      <c r="P92" s="61"/>
      <c r="Q92" s="35">
        <v>610</v>
      </c>
    </row>
    <row r="93" spans="1:17" ht="20.25" thickBot="1" x14ac:dyDescent="0.4">
      <c r="B93" s="37" t="s">
        <v>46</v>
      </c>
      <c r="E93" s="36">
        <v>0</v>
      </c>
      <c r="G93" s="36">
        <v>0</v>
      </c>
      <c r="I93" s="36">
        <v>0</v>
      </c>
      <c r="M93" s="36">
        <v>0</v>
      </c>
      <c r="N93" s="36">
        <v>0</v>
      </c>
      <c r="O93" s="158">
        <v>0</v>
      </c>
      <c r="P93" s="61"/>
      <c r="Q93" s="36">
        <v>0</v>
      </c>
    </row>
  </sheetData>
  <customSheetViews>
    <customSheetView guid="{4499D588-D746-460C-B784-E74856D3B233}" scale="80" showPageBreaks="1" fitToPage="1" printArea="1" hiddenRows="1">
      <pane xSplit="2" ySplit="7" topLeftCell="C8" activePane="bottomRight" state="frozen"/>
      <selection pane="bottomRight" activeCell="D8" sqref="D8"/>
      <colBreaks count="4" manualBreakCount="4">
        <brk id="30" max="81" man="1"/>
        <brk id="65" max="81" man="1"/>
        <brk id="86" max="81" man="1"/>
        <brk id="103" max="81" man="1"/>
      </colBreaks>
      <pageMargins left="0.19685039370078741" right="0.19685039370078741" top="0.19685039370078741" bottom="0.19685039370078741" header="0.31496062992125984" footer="0.31496062992125984"/>
      <pageSetup paperSize="9" scale="48" fitToWidth="0" orientation="portrait" r:id="rId1"/>
    </customSheetView>
    <customSheetView guid="{6BD6499E-5662-4CC5-8D7A-C6B3594CACB9}" scale="60" showPageBreaks="1" fitToPage="1" printArea="1" hiddenRows="1" view="pageBreakPreview">
      <pane xSplit="2" ySplit="7" topLeftCell="CJ48" activePane="bottomRight" state="frozen"/>
      <selection pane="bottomRight" activeCell="DF75" sqref="DF75"/>
      <colBreaks count="1" manualBreakCount="1">
        <brk id="100" max="85" man="1"/>
      </colBreaks>
      <pageMargins left="0.19685039370078741" right="0.19685039370078741" top="0.19685039370078741" bottom="0.19685039370078741" header="0.31496062992125984" footer="0.31496062992125984"/>
      <pageSetup paperSize="8" scale="45" fitToWidth="4" orientation="landscape" r:id="rId2"/>
    </customSheetView>
    <customSheetView guid="{D371F323-5F9A-4FCB-9857-B61E474A5B6C}" scale="80" showPageBreaks="1" fitToPage="1" printArea="1" hiddenRows="1">
      <pane xSplit="2" ySplit="7" topLeftCell="C45" activePane="bottomRight" state="frozen"/>
      <selection pane="bottomRight" activeCell="G62" sqref="G62"/>
      <colBreaks count="4" manualBreakCount="4">
        <brk id="30" max="81" man="1"/>
        <brk id="65" max="81" man="1"/>
        <brk id="86" max="81" man="1"/>
        <brk id="103" max="81" man="1"/>
      </colBreaks>
      <pageMargins left="0.19685039370078741" right="0.19685039370078741" top="0.19685039370078741" bottom="0.19685039370078741" header="0.31496062992125984" footer="0.31496062992125984"/>
      <pageSetup paperSize="9" scale="45" fitToWidth="0" orientation="portrait" r:id="rId3"/>
    </customSheetView>
    <customSheetView guid="{21302629-31F7-479C-9F89-233C9BDD4748}" scale="70">
      <pane xSplit="2" ySplit="7" topLeftCell="C8" activePane="bottomRight" state="frozen"/>
      <selection pane="bottomRight" activeCell="BQ3" sqref="BQ3:BS3"/>
      <pageMargins left="0.7" right="0.7" top="0.75" bottom="0.75" header="0.3" footer="0.3"/>
      <pageSetup paperSize="9" orientation="portrait" r:id="rId4"/>
    </customSheetView>
    <customSheetView guid="{DCE23167-388D-43BA-BB55-D0AE14905B15}" scale="80" showPageBreaks="1" hiddenColumns="1">
      <pane xSplit="4" ySplit="7" topLeftCell="F16" activePane="bottomRight" state="frozen"/>
      <selection pane="bottomRight" activeCell="AV16" sqref="AV16"/>
      <colBreaks count="2" manualBreakCount="2">
        <brk id="23" max="1048575" man="1"/>
        <brk id="51" max="1048575" man="1"/>
      </colBreaks>
      <pageMargins left="0.11811023622047245" right="0.11811023622047245" top="0.15748031496062992" bottom="0.15748031496062992" header="0.31496062992125984" footer="0.31496062992125984"/>
      <pageSetup paperSize="8" scale="60" fitToWidth="0" orientation="landscape" r:id="rId5"/>
    </customSheetView>
    <customSheetView guid="{FDEAECBE-33AC-40ED-8C2A-9D7FD7B54355}" scale="80" showPageBreaks="1" fitToPage="1" printArea="1" hiddenColumns="1">
      <pane xSplit="5" ySplit="7" topLeftCell="BS50" activePane="bottomRight" state="frozen"/>
      <selection pane="bottomRight" activeCell="DH67" sqref="DH67"/>
      <colBreaks count="15" manualBreakCount="15">
        <brk id="9" max="89" man="1"/>
        <brk id="16" max="89" man="1"/>
        <brk id="23" max="89" man="1"/>
        <brk id="30" max="89" man="1"/>
        <brk id="37" max="89" man="1"/>
        <brk id="44" max="89" man="1"/>
        <brk id="51" max="89" man="1"/>
        <brk id="58" max="89" man="1"/>
        <brk id="65" max="89" man="1"/>
        <brk id="72" max="89" man="1"/>
        <brk id="79" max="89" man="1"/>
        <brk id="86" max="89" man="1"/>
        <brk id="93" max="89" man="1"/>
        <brk id="100" max="89" man="1"/>
        <brk id="107" max="89" man="1"/>
      </colBreaks>
      <pageMargins left="0.19685039370078741" right="0.19685039370078741" top="0.19685039370078741" bottom="0.19685039370078741" header="0.31496062992125984" footer="0.31496062992125984"/>
      <pageSetup paperSize="8" scale="66" fitToWidth="0" orientation="portrait" r:id="rId6"/>
    </customSheetView>
  </customSheetViews>
  <mergeCells count="37">
    <mergeCell ref="Q7:Q10"/>
    <mergeCell ref="P7:P10"/>
    <mergeCell ref="A84:B84"/>
    <mergeCell ref="A88:B88"/>
    <mergeCell ref="A89:B89"/>
    <mergeCell ref="A4:B10"/>
    <mergeCell ref="A86:B86"/>
    <mergeCell ref="A87:B87"/>
    <mergeCell ref="A85:B85"/>
    <mergeCell ref="C7:C10"/>
    <mergeCell ref="E7:E10"/>
    <mergeCell ref="F7:F10"/>
    <mergeCell ref="G7:G10"/>
    <mergeCell ref="O7:O10"/>
    <mergeCell ref="H7:H10"/>
    <mergeCell ref="D7:D10"/>
    <mergeCell ref="K7:K10"/>
    <mergeCell ref="L7:L10"/>
    <mergeCell ref="N7:N10"/>
    <mergeCell ref="M7:M10"/>
    <mergeCell ref="I7:I10"/>
    <mergeCell ref="J7:J10"/>
    <mergeCell ref="Q4:Q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</mergeCells>
  <pageMargins left="0.19685039370078741" right="0.19685039370078741" top="0.19685039370078741" bottom="0.19685039370078741" header="0.31496062992125984" footer="0.31496062992125984"/>
  <pageSetup paperSize="9" scale="49" fitToWidth="0" orientation="portrait" r:id="rId7"/>
  <colBreaks count="2" manualBreakCount="2">
    <brk id="8" max="92" man="1"/>
    <brk id="13" max="9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12</vt:i4>
      </vt:variant>
    </vt:vector>
  </HeadingPairs>
  <TitlesOfParts>
    <vt:vector size="28" baseType="lpstr">
      <vt:lpstr>КС</vt:lpstr>
      <vt:lpstr>ВМП</vt:lpstr>
      <vt:lpstr>Дневной стационар</vt:lpstr>
      <vt:lpstr>Посещения</vt:lpstr>
      <vt:lpstr>Обращения</vt:lpstr>
      <vt:lpstr>Неотложная помощь</vt:lpstr>
      <vt:lpstr>Реабилитация</vt:lpstr>
      <vt:lpstr>Скорая МП</vt:lpstr>
      <vt:lpstr>Услуги</vt:lpstr>
      <vt:lpstr>ПЭ - АПП</vt:lpstr>
      <vt:lpstr>ПЭ - АПП - Посещения</vt:lpstr>
      <vt:lpstr>ПЭ - АПП - Обращения</vt:lpstr>
      <vt:lpstr>ПЭ - КС</vt:lpstr>
      <vt:lpstr>ПЭ - КС 2</vt:lpstr>
      <vt:lpstr>ПЭ - ДС</vt:lpstr>
      <vt:lpstr>ПЭ - СЭ</vt:lpstr>
      <vt:lpstr>'Дневной стационар'!Заголовки_для_печати</vt:lpstr>
      <vt:lpstr>КС!Заголовки_для_печати</vt:lpstr>
      <vt:lpstr>Обращения!Заголовки_для_печати</vt:lpstr>
      <vt:lpstr>Посещения!Заголовки_для_печати</vt:lpstr>
      <vt:lpstr>'ПЭ - СЭ'!Заголовки_для_печати</vt:lpstr>
      <vt:lpstr>Реабилитация!Заголовки_для_печати</vt:lpstr>
      <vt:lpstr>'Скорая МП'!Заголовки_для_печати</vt:lpstr>
      <vt:lpstr>Услуги!Заголовки_для_печати</vt:lpstr>
      <vt:lpstr>'Дневной стационар'!Область_печати</vt:lpstr>
      <vt:lpstr>Обращения!Область_печати</vt:lpstr>
      <vt:lpstr>'Скорая МП'!Область_печати</vt:lpstr>
      <vt:lpstr>Услуги!Область_печати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Чистобаева Виктория Александровна</dc:creator>
  <cp:lastModifiedBy>Чистобаева Виктория Александровна</cp:lastModifiedBy>
  <cp:lastPrinted>2022-12-23T12:41:35Z</cp:lastPrinted>
  <dcterms:created xsi:type="dcterms:W3CDTF">2018-11-06T06:38:49Z</dcterms:created>
  <dcterms:modified xsi:type="dcterms:W3CDTF">2022-12-23T12:41:37Z</dcterms:modified>
</cp:coreProperties>
</file>